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800" windowHeight="4104" activeTab="3"/>
  </bookViews>
  <sheets>
    <sheet name="SKLOP 1. zobni mat.spl." sheetId="1" r:id="rId1"/>
    <sheet name="SKLOP 2.komp.,jedk.,adh." sheetId="2" r:id="rId2"/>
    <sheet name="SKLOP 3. odtisni material" sheetId="3" r:id="rId3"/>
    <sheet name="SKLOP 4. svedri, freze, polir" sheetId="4" r:id="rId4"/>
  </sheets>
  <definedNames>
    <definedName name="_xlnm.Print_Area" localSheetId="0">'SKLOP 1. zobni mat.spl.'!$A$12:$J$159</definedName>
    <definedName name="_xlnm.Print_Area" localSheetId="1">'SKLOP 2.komp.,jedk.,adh.'!$A$12:$J$64</definedName>
  </definedNames>
  <calcPr fullCalcOnLoad="1"/>
</workbook>
</file>

<file path=xl/sharedStrings.xml><?xml version="1.0" encoding="utf-8"?>
<sst xmlns="http://schemas.openxmlformats.org/spreadsheetml/2006/main" count="594" uniqueCount="299">
  <si>
    <t>ZDRAVSTVENI DOM BREŽICE</t>
  </si>
  <si>
    <t>Černelčeva cesta 8</t>
  </si>
  <si>
    <t>8250 BREŽICE</t>
  </si>
  <si>
    <t>Številka:</t>
  </si>
  <si>
    <t>Datum:</t>
  </si>
  <si>
    <t>Ponudnik:</t>
  </si>
  <si>
    <t>zap.št.</t>
  </si>
  <si>
    <t>naziv materiala</t>
  </si>
  <si>
    <t>merska enota</t>
  </si>
  <si>
    <t>cena na enoto brez DDV</t>
  </si>
  <si>
    <t xml:space="preserve"> DDV  %</t>
  </si>
  <si>
    <t>Vred. Brez DDVxkol</t>
  </si>
  <si>
    <t>vrednost DDV</t>
  </si>
  <si>
    <t>vrednost z DDV</t>
  </si>
  <si>
    <t>AMALGAM v kvaliteti kot:</t>
  </si>
  <si>
    <t>sc</t>
  </si>
  <si>
    <t>Cementi GLASIONOMERni v kvaliteti kot:</t>
  </si>
  <si>
    <t>kpl</t>
  </si>
  <si>
    <t>Smolnato steklasti ionomer, svetlobno strjujoč v barvah (A1, A2, A3, B2, B3), kot FUJI II LC KAPSULE,50x0,51 (0,33g prah+0,10g tek) in podobno</t>
  </si>
  <si>
    <t>Samostrjujoč kot FUJI IX GC,(FAST) KAPSULE, 50 Kom in podobno 50x0,51 (0,35g prah+0,10g tek)</t>
  </si>
  <si>
    <t>kom</t>
  </si>
  <si>
    <t>glasionomer s sproščanjem fluoridov kot VIVAGLASS LINER komplet 18 g in podobno</t>
  </si>
  <si>
    <t xml:space="preserve">ADHEZIJSKI-KOMPOZITNI CEMENTI </t>
  </si>
  <si>
    <t xml:space="preserve">Samoadhezivni, samostrjujoč kompozitni cement brez potrebne uporabe kisline, primerja in bondinga, kot npr. RelyX unicem aplicap refil a 50; v različnih barvah +10 mešalnih kanil </t>
  </si>
  <si>
    <t>ZATIČKI</t>
  </si>
  <si>
    <t xml:space="preserve">Interdentalne lesene zagozde, posamezne velikosti in sortirane, a100, rumene, </t>
  </si>
  <si>
    <t>Interdentalne lesene zagozde, posamezne velikosti in sortirane, a100, rdeče</t>
  </si>
  <si>
    <t>Interdentalne plastične zagozde, posamezne velikosti in sortirane a100, vse velikosti</t>
  </si>
  <si>
    <t>Zatički s steklenimi vlakni za izdelavo kompozitnhih zatičkov v kvaliteti kot</t>
  </si>
  <si>
    <t>ZAČASNA POLNILA (z odlično lepljivostjo, obstojna, nehigroskopična, ne povzročajo bolečine) V KVALITETI KOT:</t>
  </si>
  <si>
    <t>CAVIT V LONČKU  G 28g in podobno</t>
  </si>
  <si>
    <t>CAVIT V LONČKU  W 28 g in podobno</t>
  </si>
  <si>
    <t>SVETLOBNO POLIMERIZIRAJOČA  3×2,5g (FERMIT) in podobno</t>
  </si>
  <si>
    <t>Dvokomponentni cement za kritje zobne pulpe kot napr. DYCAL v kpl. 18 g baze + 11 g katalizatorja</t>
  </si>
  <si>
    <t>Cement za kritje zobne pulpe in endodontsko zdravljenje, enokomponenten (calcijev hidroksid), radiopačen kot npr. ULTRACAL XS v brizgi 4 x 1,2ml in podobno</t>
  </si>
  <si>
    <t>Cement za kritje zobne pulpe in endodontsko zdravljenje, enokomponenten (calcijev hidroksid), radiopačen kot napr. CALXYL v brizgi 3g moder in podobno</t>
  </si>
  <si>
    <t>Cement za cementiranje v protetiki v kvaliteti kot:</t>
  </si>
  <si>
    <t>CEMENT za cementiranje fiksno protetičnih izdelkov kot HARVARD HITRI PRAH, 100 g in podobno</t>
  </si>
  <si>
    <t>CEMENT za cementiranje fiksno protetičnih izdelkov kot HARVARD HITRI TEKOČINA 40 ml in podobno</t>
  </si>
  <si>
    <t>CEMENT za cementiranje fiksno protetičnih izdelkov kot HARVARD NORMAL  100 g prah in podobno</t>
  </si>
  <si>
    <t>Začasni cement za protetiko kot RelyX TEMP NE brez eugenola 30 g baze + 18 g katalizatorja + 1 mešalni blok in podobno</t>
  </si>
  <si>
    <t>LINER v kvaliteti kot:</t>
  </si>
  <si>
    <t>Tekočina za zaščito dentina kot napr. TUBULITEC a 10 ml in podobno</t>
  </si>
  <si>
    <t xml:space="preserve">Brezbarvni fluoridni premaz z NaF in CaF kot npr. Bifluorid 12 za impregnacijo dentinskih kanalov za lokalno globinsko fluorizacijo v steklenički 10 g </t>
  </si>
  <si>
    <t>Poliakrilno sredstvo za čiščenje kavitet z 10 % raztopino poliakrilne kisline kot napr. DENTIN CONDITIONER GC 25 g in podobno</t>
  </si>
  <si>
    <t>Dvokomponentni svetlobnopolimerizarizarajoči lak za zaščito občutljivih zobnih vratov  (nanofiler + triclosan) npr. kot Seal&amp;Protect 4,5 ml doza</t>
  </si>
  <si>
    <t>Sredstvo za čiščenje in sušenje kavitet, kot napr. FOCALDRY  80 ml in podobno</t>
  </si>
  <si>
    <t>Indikatorji:</t>
  </si>
  <si>
    <t>Tekočina za obarvanje zobnega plaka kot napr. PLAQUE TEST in podobno 10 ml</t>
  </si>
  <si>
    <t>Zdravljenje dlesni, čistilne paste, antiseptiki in drugo</t>
  </si>
  <si>
    <t>Pasta za poliranje zob v tubi z vsebnostjo Ksilola in Fluora kot PROXIDE (medium in hart) a 55 ml</t>
  </si>
  <si>
    <t>0,2 % Klorheksidin - stabiliziran obstojen po odprtju kot napr. Curasept ADS 220 ali enekovredno</t>
  </si>
  <si>
    <t>Tekočina za dezinfekcijo koreninskih kanalo ki vsebuje 3% hipoklorit kot npr. Parcan 250ml</t>
  </si>
  <si>
    <t>Antiseptik kot SOLUTIO Chlumsky 50 ml</t>
  </si>
  <si>
    <t>ENDODONTIJA - POLNILA - morajo biti vsa radiopačna oz. RTG kontrastna v kvaliteti kot</t>
  </si>
  <si>
    <t>EDTA v steklenički 50 ml kot CALCINASE in podobno</t>
  </si>
  <si>
    <t xml:space="preserve">Svetlobno strjujoč enokomponenten RTG kontrasten Ca hidroksit v brizgi kot napr. Calcimol LC a 2 x 2 ml v kpl. </t>
  </si>
  <si>
    <t>GUTAPERHA POENI 15- 40 a 120 kot npr ROEKO</t>
  </si>
  <si>
    <t>GUTAPERHA POENI 15 a 120 kot npr. ROEKO</t>
  </si>
  <si>
    <t>GUTAPERHA POENI LARGE a 100 kot npr. ROEKO</t>
  </si>
  <si>
    <t xml:space="preserve">POENI ZA TOPLOTNO POLNJENJE KORENINSKIH KANALOV F1-F3 A30 kot. Npr. Thermafil </t>
  </si>
  <si>
    <t>PAPIRNATI  POENI štev. 15,  a 200 kot npr. ROEKO</t>
  </si>
  <si>
    <t>PAPIRNATI  POENI štev. 20,  a 200 kot npr. ROEKO</t>
  </si>
  <si>
    <t>PAPIRNATI  POENI štev. 30,  a 200 kot npr. ROEKO</t>
  </si>
  <si>
    <t>PAPIRNATI  POENI štev. 35,  a 200 kot npr. ROEKO</t>
  </si>
  <si>
    <t>PAPIRNATI  POENI štev. 40,  a 200 kot npr. ROEKO</t>
  </si>
  <si>
    <t>PAPIRNATI  POENI  assortiment 10, 20, 25, 30, 35, 40,  a 200</t>
  </si>
  <si>
    <t>PAPIRNATI POENI za sušenje koreninskih kanalov, obdelanih s strojnim širjenjem št. F1 (20), F2(25), F3 (30) a 180 kot npr. PROTAPER UNIVERSAL</t>
  </si>
  <si>
    <t>PAPIRNATI POENI za sušenje koreninskih kanalov, obdelanih s strojnim širjenjem št. Assortiment F1,F2,F3 a 180 kot npr. PROTAPER UNIVERSAL</t>
  </si>
  <si>
    <t>ENDODONTSKI INSTRUMENTI upogljive kovine kot napr. Ni-Ti, možnost dobave v različnih dolžinah (kratki s, dolgi l, standard) ali dolžine po številkah 19, 20, 21, 22, 23, 24, 25, 26, možnost večkratne sterilizacije, brez pokanj, prožni</t>
  </si>
  <si>
    <t>IGLA HEDSTROEM 15-40 S STOPERJEM,a 6 SORTIMENT dolžina 25 mm</t>
  </si>
  <si>
    <t>IGLA HEDSTROEM 15-40 S STOPERJEM,a 6 SORTIMENT dolžina 28 DO 31 mm</t>
  </si>
  <si>
    <t>IGLA HEDSTROEM 15-40 S STOPERJEM,a 6 SORTIMENT dolžina 21 mm</t>
  </si>
  <si>
    <t>IGLA HEDSTROEM 45-70 S STOPERJEM,a 6 SORTIMENT dolžina 28 DO 31 mm</t>
  </si>
  <si>
    <t>IGLA KERR ROČNA 15-40 S STOPERJEM dolžina 25 mm a 6 sortiment</t>
  </si>
  <si>
    <t>IGLA KERR ROČNA 45-70 S STOPERJEM dolžina 25 mm a 6 sortiment</t>
  </si>
  <si>
    <t>IGLA KERR ROČNA 45-70 S STOPERJEM dolžina 21 mm a 6 sortiment</t>
  </si>
  <si>
    <t>IGLA KERR ROČNA 45-70 S STOPERJEM dolžina 28 DO 31 mm a 6 sortiment</t>
  </si>
  <si>
    <t>IGLA ŽIVČNA 15-40</t>
  </si>
  <si>
    <t>Igle za strojno širjenje kanalov v kvalitetah in velikostih kot</t>
  </si>
  <si>
    <t>Ni-Ti instr. kot npr.Protaper S2 in podobno a 6</t>
  </si>
  <si>
    <t>Ni-Ti instr. kot npr.Protaper F1 in podobno a 6</t>
  </si>
  <si>
    <t>Ni-Ti instr. kot npr.Protaper F2 in podobno a 6</t>
  </si>
  <si>
    <t>Ni-Ti instr. kot npr.Protaper F3 in podobno a 6</t>
  </si>
  <si>
    <t>Ni-Ti instr. Assortiment SX-F3 kot npr.Protaper a 6 kom</t>
  </si>
  <si>
    <t>MATRICE</t>
  </si>
  <si>
    <t>Matrice Ivory, debelina 0,035 mm, premolarne-2 dolžini a12</t>
  </si>
  <si>
    <t xml:space="preserve">Matrica tračna, šir.5mm, debelina 0,035mm, dolž. 1m </t>
  </si>
  <si>
    <t>Matrica tračna, šir.7mm, debelina 0,035mm, dolž. 1m</t>
  </si>
  <si>
    <t>Kovinska matrica v obliki krožnega traku oblikovana posebej za kompozitne materiale. Trak je selektivno stanjšan na kontaktni površini in perforiran za intaktno točko na strani, ki ni vključena v restavracijo v 6 oblikah in velikostih, kot npr. OPTRA MATR</t>
  </si>
  <si>
    <t>Polirni trak kovinski, narezan enostranski, razl. grobosti a 12</t>
  </si>
  <si>
    <t>Diamantni polirni trak z žagico, enostransko obložen za odstranjevanje viškov materiala iz aproksimalnih prostorov, dolžine 147 mm širine 3,75 mm, različnih grobosti 0,13 mm, 0,10 mm in 0,8 mm</t>
  </si>
  <si>
    <t>TRAK POLIESTER širina 10 mm, deb.  0.05 mm, dolžine 1 m</t>
  </si>
  <si>
    <t>KOFERDAM za absolutno osušitev delovnega polja brez kontaktnih sponk, 80 ponjav regular ali small, kot OPTRADAM in podobno</t>
  </si>
  <si>
    <t>SESALEC ZA SLINO - a 100 kom</t>
  </si>
  <si>
    <t>SESALKE ZA SLINO Z mehkim nastavkom  a 100kom kot npr. TOTAL COMFORT SOFT TIP</t>
  </si>
  <si>
    <t>ZOBNI TAMPONI a 1kg</t>
  </si>
  <si>
    <t>ZOBNI TAMPONI za otroke (mali) a 300g</t>
  </si>
  <si>
    <t>Ostali material</t>
  </si>
  <si>
    <t xml:space="preserve">Sistem za poliranje in obdelavo kompozitov, keramike; (disk: polirni fini, zelo fini, grob, srednje grob; srednji, ozki) kot SOFT-LUX </t>
  </si>
  <si>
    <t>PLOŠČICA STEKLENA ZA MEŠ.CEMENTA</t>
  </si>
  <si>
    <t>REGISTRATOR UGRIZA a 20 kom, armirana (brez folije) voščena podkvica - velike roza barve</t>
  </si>
  <si>
    <t>Zobna ogledala (nastavki) a 12 kot npr. SEPlus</t>
  </si>
  <si>
    <t>Šivalne nitke, kot MONOSYN, 5/0 HR - 22, 45 cm</t>
  </si>
  <si>
    <t>ČISTILA</t>
  </si>
  <si>
    <t>Sprej za podmazovanje in prebrizgavanje nasadnih inštrumentov KaVo, 500ml</t>
  </si>
  <si>
    <t xml:space="preserve">Nastavek za sprej za turbino </t>
  </si>
  <si>
    <t>Nastavek za sprej za ročnik</t>
  </si>
  <si>
    <t>Skupaj brez DDV</t>
  </si>
  <si>
    <t xml:space="preserve">Popust       % </t>
  </si>
  <si>
    <t>Skupaj brez DDV s popustom</t>
  </si>
  <si>
    <t>Skupaj z DDV</t>
  </si>
  <si>
    <t>Žig in podpis ponudnika:</t>
  </si>
  <si>
    <r>
      <t xml:space="preserve">Fluor protector - zaščitni premaz za sklenino s fluoridom asortiment stekl. 20 x 0,4 ml    </t>
    </r>
    <r>
      <rPr>
        <b/>
        <sz val="8"/>
        <color indexed="8"/>
        <rFont val="Arial"/>
        <family val="2"/>
      </rPr>
      <t>(8 ml)</t>
    </r>
  </si>
  <si>
    <t>obrazložitve</t>
  </si>
  <si>
    <t>SKLOP 1.  ZOBOZDRAVSTVENI MATERIAL SPLOŠNO</t>
  </si>
  <si>
    <t>SKLOP 2. KOMPOZITI, JEDKALA, ADHEZIVI</t>
  </si>
  <si>
    <t>Kompozit za zalivanje fisur kot:</t>
  </si>
  <si>
    <t>CLINPRO - SEALANT za zalivanje fisur, roza barve, ki po polimerizaciji spremeni barvo v naravno barvo zoba, oddaja fluoride, nizke viskoznosti, zanesljiva zapora, 1,3 ml + 20 nanašalnih kanil</t>
  </si>
  <si>
    <t>Flour protector 20 x 0,4 ml</t>
  </si>
  <si>
    <t>Tekočina, ki po jedkanju s kislino že v 5 sek. Ovlaži fisurni sistem in omogoči zanesljivo pečatenje fisur v kvaliteti Ultra Seal XT + kot naprimer Prima Dry Refili 4 x 1,2 ml v brizgah</t>
  </si>
  <si>
    <t>Izdelki od 5 do 9 morajo biti zaradi kompatibilnosti istega proizvajalca</t>
  </si>
  <si>
    <t xml:space="preserve"> - za interkanini in transkanini sektor, radiopačen, krčitve manjše kot 2,0 vol. %, mikrohibrid,s cirkonij/silicijevim polnilom kot npr. Filtek Z 250 in podobno-posam. Barve (A1, A2, A3, B2, B3,C2,C3) 4g*</t>
  </si>
  <si>
    <t xml:space="preserve">kom </t>
  </si>
  <si>
    <t>Izdelki od 10 do 16 morajo biti zaradi kompatibilnosti istega proizvajalca</t>
  </si>
  <si>
    <t>Visokestetski kompozit nove generacije,kot GRADIA DIRECT FLOW 2x1,5g</t>
  </si>
  <si>
    <t>gobice za zaustavljanje krvavitev kot napr. SPONGOSTAN 1x1x1 in podobno a 24</t>
  </si>
  <si>
    <t>Fosforna kislina 37 % za jedkanje sklenine v steklenički a 6g gostejše koesistence</t>
  </si>
  <si>
    <t>Fosforna kislina 35 % za jedkanje sklenine v steklenički a 15 ml tekoče koesistence</t>
  </si>
  <si>
    <t>Fosforna kislina za jedkanje sklenine v brizgi 2g  (35 - 37 %)</t>
  </si>
  <si>
    <t>Refil VIVAPEN kanile s čopičem v pakiranju a 100 za VIVAPEN aplikator "all in one" adheziva AdheSe ONE F</t>
  </si>
  <si>
    <t>zav</t>
  </si>
  <si>
    <t>Mehki čopič-bel za aplikacijo adhezivov 50 kom</t>
  </si>
  <si>
    <t>Trdi čopič-črn za aplikacijo adhezivov 50 kom</t>
  </si>
  <si>
    <t>Aplikator adhezivov za koreninske kanale a 50 kom</t>
  </si>
  <si>
    <t>Nosilec čopičev</t>
  </si>
  <si>
    <t>Visokestetski kompozit nove generacije, primeren tudi za izdelavo direktnih lusk iz kompozitnega smolnatega matriksa, z mikropolnili, radiopačen, čvrst, nizek modul elastičnosti, z različnimi barvnimi kombinacijami, , kot so barve standard ter special, kot npr. white translucent, gray translucent, dark in  cervikal translucent, kot GRADIA DIRECT GC, in sicer barve anterior A2, A3, A3,5 ,A4, XBW, C3, CY, CVD, AO2 , Posterior P-NT, P-A1, P-A2, P-A3, P-WT, Anterior outside CT, GT, NT, WT, CVT , a 4g</t>
  </si>
  <si>
    <t>Univerzalni primer za kondicioniranje površin vseh vrst restavracij, ki vsebuje tri različne funkcijske skupine: silan metakrilat, fosfor metakrilat in sulfid metakrilat in je primeren za vse vrste materialov za indirektne restavracije: (steklokeramike, oksidne keramike, kovine, kompoziti s steklenimi vlakni, ojačani komoziti, kot MONOBOND + ; 5 ml in podobno</t>
  </si>
  <si>
    <t>Samojedkajoč svetlobno strjujoč "all-in-one" dentalni adheziv ali adheziv vse v enem v kvaliteti, ki vsebuje le vodo kot lepilo ga hranimo pri sobni temperaturi in ima najvišjo torzijsko odpornost vezi po 24 urah, natančno doziranje s click mehanizmom, s pripadajočimi kanilami s čopičem kot AdheSE One (click &amp; bond z Viva Pen aplikatorjem, pakiranje refil/1:količina 2 ml AdheSE One VivaPen in 80 VivaPen varčnih kanil s čopičem)</t>
  </si>
  <si>
    <t>TERMOPLASTIČNA MASA ZA FUNKCIJSKI ODTIS kot  ISO FUNKCIONAL  palčke 15 x 8 g in podobno</t>
  </si>
  <si>
    <t>Alginati v kvaliteti kot</t>
  </si>
  <si>
    <t>ALGINAT NORMALNO STRJUJOČ-( ROZA GC1) 1 kg okus mentola in podobno</t>
  </si>
  <si>
    <t>kg</t>
  </si>
  <si>
    <t>Alginat dimenzijsko stabilen najmanj 95 ur, povratek elastičnosti vsaj 97 %, tixotropen kot VIVAL NF 2 x 0,5 kg in podobno</t>
  </si>
  <si>
    <t xml:space="preserve">Adicijski silikoni, testaste koesistence s hidrofilnimi astnostmi (ponudnik mora ponuditi dva različna adicijska silikona, dveh različnih proizvajalcev, za bazni odtis in za precizni odtis, ki morata biti kompatibilna) v kvaliteti kot: </t>
  </si>
  <si>
    <t>Aplikatorji na mešalne nastavke na kartušah</t>
  </si>
  <si>
    <t>Polieterski odtisni material v kvaliteti kot:</t>
  </si>
  <si>
    <t>IMPREGUM F baza + katalizator, 2x (120+15ml), mešalni lok, mešalni ključ</t>
  </si>
  <si>
    <t>Kondenzacijski silikonski odtisni material (ponudnik mora ponuditi tri različne kondenzacijske silikone, treh različnih proizvajalcev, za bazni in precizni odtis, ki morajo biti kompatibilni) v kvaliteti kot:</t>
  </si>
  <si>
    <t>XANTOPREN moder (tekoče in goste koesistence) za precizni odtis 140 ml + 60 ml katalizatorja in podobno</t>
  </si>
  <si>
    <t>Univerzalni katalizator za OPTOSIL in XANTOPREN a 60 ml</t>
  </si>
  <si>
    <t>Retrakcijska sredstva</t>
  </si>
  <si>
    <t>RETRAKCIJSKA NITKA OO   1m</t>
  </si>
  <si>
    <t>m</t>
  </si>
  <si>
    <t>RETRAKCIJSKA NITKA 01  1m</t>
  </si>
  <si>
    <t>RETRAKCIJSKA NITKA 02  1m</t>
  </si>
  <si>
    <t>RETRAKCIJSKA RAZTOPINA  a 13 ml, kot Racestytine in podobno</t>
  </si>
  <si>
    <t>ARTIKULACIJSKI PAPIR</t>
  </si>
  <si>
    <t>ARTIKULACIJSKI PAPIR MODRI , debeline 200 mikronov, 300 lističev</t>
  </si>
  <si>
    <t>Artikulacijski papir - podkev dvobarvna rdeča, modra, ultratanka 40 do 60 mikronov, 150 lističev v zavitku, kot npr. H. Schein 7887318 in enakovredno</t>
  </si>
  <si>
    <t>Okluzalna folija v podajalcu, z rezilom, enostranska in obojestranska, širina 22 mm, dolžina 20 m, v barvah: rdeča, zelena, mordra, črna, v kompletu</t>
  </si>
  <si>
    <r>
      <t xml:space="preserve">Express STD PUTTY in podobno (baza in katalizator)  </t>
    </r>
    <r>
      <rPr>
        <b/>
        <sz val="8"/>
        <color indexed="8"/>
        <rFont val="Arial"/>
        <family val="2"/>
      </rPr>
      <t xml:space="preserve">2 x 305 ml </t>
    </r>
    <r>
      <rPr>
        <sz val="8"/>
        <color indexed="8"/>
        <rFont val="Arial"/>
        <family val="2"/>
      </rPr>
      <t>za bazni odtis in podobno</t>
    </r>
  </si>
  <si>
    <r>
      <t xml:space="preserve">Express za precizni odtis v brizgi (baza in katalizator)  </t>
    </r>
    <r>
      <rPr>
        <b/>
        <sz val="8"/>
        <color indexed="8"/>
        <rFont val="Arial"/>
        <family val="2"/>
      </rPr>
      <t>4 x 50 ml</t>
    </r>
  </si>
  <si>
    <t>SKLOP 3. ODTISNI MATERIALI</t>
  </si>
  <si>
    <t>DDV %</t>
  </si>
  <si>
    <t>Diamantni svedri vseh vrst, različna uporaba kot npr. Horico ali Meisinger</t>
  </si>
  <si>
    <t>Opis</t>
  </si>
  <si>
    <t>ISO ŠTEVILKA</t>
  </si>
  <si>
    <t>Diamant FG standard</t>
  </si>
  <si>
    <t>806 314 239 534 014</t>
  </si>
  <si>
    <t>806 314 157 534 008</t>
  </si>
  <si>
    <t>806 314 239 534 021</t>
  </si>
  <si>
    <t>806 314 200 524 012</t>
  </si>
  <si>
    <t>806 314 200 524 018</t>
  </si>
  <si>
    <t>806 314 167 524 010</t>
  </si>
  <si>
    <t xml:space="preserve">Diamant HP standard </t>
  </si>
  <si>
    <t>806 104 019 524 018</t>
  </si>
  <si>
    <t>806 104 304 524 050</t>
  </si>
  <si>
    <t>806 104 143 524 018</t>
  </si>
  <si>
    <t>806 104 250 524 016</t>
  </si>
  <si>
    <t>Diamantni sveder</t>
  </si>
  <si>
    <t>806 314 173 534</t>
  </si>
  <si>
    <t>806 314 166 534</t>
  </si>
  <si>
    <t>806 314 141 534</t>
  </si>
  <si>
    <t>806 314 142 534</t>
  </si>
  <si>
    <t>806 314 465 514</t>
  </si>
  <si>
    <t>806 314 539 534</t>
  </si>
  <si>
    <t>Karbidni in jekleni svedri</t>
  </si>
  <si>
    <t>Karbidni sveder za demontažo</t>
  </si>
  <si>
    <t>500 314 138 293 010</t>
  </si>
  <si>
    <t>500 314 138 293 012</t>
  </si>
  <si>
    <t>Karbidni sveder H31R</t>
  </si>
  <si>
    <t>500 104 137 007 012</t>
  </si>
  <si>
    <t>JEKLENI SVEDER</t>
  </si>
  <si>
    <t>310 104 107 006 010</t>
  </si>
  <si>
    <t>JEKLENI SVEDER RA</t>
  </si>
  <si>
    <t>310 204 001 001 010</t>
  </si>
  <si>
    <t>Karbidni sveder RA</t>
  </si>
  <si>
    <t>500 314 290 072 012</t>
  </si>
  <si>
    <t>500 314 164 031 014</t>
  </si>
  <si>
    <t>500 204 001 002 018</t>
  </si>
  <si>
    <t xml:space="preserve">500 204 107 006 012 </t>
  </si>
  <si>
    <t>500 315 194 006 016</t>
  </si>
  <si>
    <t>Jekleni svedri za ročnik in kolenčnik, vseh vrst, titanovi svedri</t>
  </si>
  <si>
    <t>Jekleni svedri - kolenčnik</t>
  </si>
  <si>
    <t>310 204 001 001 018</t>
  </si>
  <si>
    <t>Polirne gumice vseh vrst</t>
  </si>
  <si>
    <t>658 900 372 525 220</t>
  </si>
  <si>
    <t>Pol. gum. nemont. Exa - Cerapol - bele</t>
  </si>
  <si>
    <t>658 900 303 525 220</t>
  </si>
  <si>
    <t>Polirna gumica Arkansas FG</t>
  </si>
  <si>
    <t>635 314 243 505 025</t>
  </si>
  <si>
    <t>658 104 243 503 055</t>
  </si>
  <si>
    <t>Diski, separirke, mandrele, kamni in drugo</t>
  </si>
  <si>
    <t>kot Gates in podobno</t>
  </si>
  <si>
    <t>330 204 679 336 130</t>
  </si>
  <si>
    <t>kot Peeso in podobno</t>
  </si>
  <si>
    <t>330 204 679 336 090</t>
  </si>
  <si>
    <t>806 104 363 514 100</t>
  </si>
  <si>
    <t>SKLOP 4. SVEDRI, FREZE, POLIRNIKI</t>
  </si>
  <si>
    <t xml:space="preserve">Nanopolnila za izdelavo restavracij, I-V razred, individirektnih inlejev in onlejev, lusk ter opornic, kot FILTEK Ultimate; v brizgi 4g posamezne barve A1D, A2D, A3D, A1B, A2B, A3B, A1E, A2E, A3E, </t>
  </si>
  <si>
    <t xml:space="preserve">Alveoralni medicament za zdravljenje alveolitisa, kot napr. APERNYL 32 mg </t>
  </si>
  <si>
    <t>IGLA STROJNA 25mm a 6 sortiment</t>
  </si>
  <si>
    <t>IMPREGUM SOFT MEDIUM BODY</t>
  </si>
  <si>
    <t>gobice za zaustavljanje krvavitev kot napr.GELATAMP 1x1x1 in podobno A 50</t>
  </si>
  <si>
    <t xml:space="preserve">Tekoči restavracijski material za zalivanje podvisnih mest, podloge pod restavracijami, zalitje fisur, kot FILTEK Ultimate Flow 2g </t>
  </si>
  <si>
    <t>Smolnato steklasti ionomer, svetlobno strjujoč v barvah (A1, A2, A3, B2, B3), kot FUJI GP EXTRA KAPSULE</t>
  </si>
  <si>
    <t>Smolnato steklasti ionomer, svetlobno strjujoč v barvah (A1, A2, A3, B2, B3), kot FUJI IX GP KAPSULE</t>
  </si>
  <si>
    <t>Visokestetski kompozit nove generacije, primeren tudi za izdelavo direktnih lusk iz kompozitnega smolnatega matriksa, z mikropolnili, radiopačen, čvrst, nizek modul elastičnosti, z različnimi barvnimi kombinacijami, kot so standardne barve ter specialne barve (white translucent in cervikal translucent), kot GRADIA DIRECT GC, v brIzgi a 4g introsit, 7 brizg različnih barv (A2, A3, A3,5, A03, CV, CT, P-A2+barvni ključ) v kompletu</t>
  </si>
  <si>
    <t>Walser matrice posamezne brez klešč št.6, 8..., a 10 kom</t>
  </si>
  <si>
    <t>SESALEC ZA SLINO - OTROŠKI PVC  - a 5 kom</t>
  </si>
  <si>
    <t>Polirna gumica A6</t>
  </si>
  <si>
    <t>Matrice omni poliester  a 48 kom</t>
  </si>
  <si>
    <t>Polirna gumica amalgam A5</t>
  </si>
  <si>
    <t>Polirni trak kovinski, 6 mm a12</t>
  </si>
  <si>
    <t>Čopič z bunkico za aplikacijo adhezivov 100 kom</t>
  </si>
  <si>
    <t>IGLA HEDSTROEM 45-70 S STOPERJEM dolžina 28 mm a 6 sortiment</t>
  </si>
  <si>
    <t>Polirni trak kovinski, narezan dvostranski, razl. grobosti a 12</t>
  </si>
  <si>
    <t>Slinčki papirnati v velikosti 40 x 50 cm z žepkom za zavezat okrog vratu a 150 kom</t>
  </si>
  <si>
    <t>GUTAPERHA POENI 45-80  a 100 kot npr. ROEKO</t>
  </si>
  <si>
    <t>Algitray prah za odstr. Alginata 1 kg</t>
  </si>
  <si>
    <t>Slinčki papirnati v velikosti 40 x 70 cm z žepkom za zavezat okrog vratu a 150 kom</t>
  </si>
  <si>
    <t>Polirni trak kolut 4mm/10m</t>
  </si>
  <si>
    <t>Polirna gumica</t>
  </si>
  <si>
    <t>Disk polirni kot Soflex a 85</t>
  </si>
  <si>
    <t>Disk polirni kot Fipo a 50</t>
  </si>
  <si>
    <t>SESALNE BLAZINICE  - nast. za otroke</t>
  </si>
  <si>
    <t>cena na enoto z DDV</t>
  </si>
  <si>
    <t>DDV 22 %</t>
  </si>
  <si>
    <t>DDV 9,5 %</t>
  </si>
  <si>
    <t>JEDKALA IN ADHEZIVI</t>
  </si>
  <si>
    <t>Odtisni materiali:</t>
  </si>
  <si>
    <t>KOLIČINA</t>
  </si>
  <si>
    <t>Amalgam v kapsulah III ,a 50, procentualna vsebnost Ag v razponu 69-71 %, Cu manj kot 12 %, Sn 17,5-18,5 % v prahu kot napr. AMALCAP plus, ANNA 2000, NON GAMMA 2, velikost 3, in podobno</t>
  </si>
  <si>
    <t>Tekočina za obarvanje zobnega kariesa kot napr. Caries marker ali podobno 10 ml</t>
  </si>
  <si>
    <t xml:space="preserve">FIBER POST STARTER KIT </t>
  </si>
  <si>
    <t xml:space="preserve">RELYX </t>
  </si>
  <si>
    <t>FIBER POST-REFILL  zatiči več debelin ojačanih s fibrom in podobno  (številke 0,1,2,3 ) A10</t>
  </si>
  <si>
    <t>glasionomer  kot IONOSEAL v brizgi  3x2ml</t>
  </si>
  <si>
    <t>Komplet stoperji A50</t>
  </si>
  <si>
    <t>Opornice pri poškodbah kot npr. 3M UNITEKNITINOL</t>
  </si>
  <si>
    <t>Samojedkajoč svetlobno strjujoč "all-in-one" dentalni adheziv nove generacije, ki vsebuje le vodo kot lepilo in ima najvišjo torzijsko odpornost vezi po 24 urah kot npr. Gaenial Bond,  G Bond</t>
  </si>
  <si>
    <t xml:space="preserve">Stekleno kompozitna vlakna primerno za izdelavo opornic, kot npr. everstick vlakna </t>
  </si>
  <si>
    <t>Okluzijski spray 75 ml</t>
  </si>
  <si>
    <t>Celuloidne prevleke/ različne velikosti A6 podobno kot npr. Frasco</t>
  </si>
  <si>
    <t>Safety memo disc A 50</t>
  </si>
  <si>
    <t>Igla za izpiranje kanalov  A50</t>
  </si>
  <si>
    <t>Igla za aplikacijo zdravil A50</t>
  </si>
  <si>
    <t>Hladilni spray - (Cold spray) 200ml</t>
  </si>
  <si>
    <t>Ščetka za čiščenje svedrov - nylon</t>
  </si>
  <si>
    <t>Ščetka za čiščenje svedrov - kovinska</t>
  </si>
  <si>
    <t>Mešalni nastavki za kartuše A 50</t>
  </si>
  <si>
    <t>Lubrikant gel Glyde</t>
  </si>
  <si>
    <t>Fluor protector S</t>
  </si>
  <si>
    <t xml:space="preserve"> - tekoči kompozit, radiopačen, mikrohibrid, kot npr. Filtec Flow brizga 2x 2g  in podobno-posam. barve* (A1, A2, A3, B2) (A2 v pak)</t>
  </si>
  <si>
    <t>Tekoči enokomponentni kompozit, ki vsebuje flor. Primeren za class I in class II restavracije kot npr Smart Dentin Replacment (SDR) (SDR REFILL 0,25g A 50)</t>
  </si>
  <si>
    <t xml:space="preserve">Dvojno strjujoč adheziv primeren za koreninske kanale v enojnih dozatorjih z aplikatorjem za koreninski kanal kot npr. Excite DSC- endo a 50 kom. x 0,1 g in podobno </t>
  </si>
  <si>
    <t>planska KOLIČINA 2016</t>
  </si>
  <si>
    <t>ROZA VOSEK PLOŠČICA</t>
  </si>
  <si>
    <t xml:space="preserve"> - za interkanini in transkanini sektor, radiopačen, krčitve manjše kot 2,0 vol. %, mikrohibrid,s cirkonij/silicijevim polnilom kot npr. TETRIC EVO BULK 3 g </t>
  </si>
  <si>
    <t xml:space="preserve"> - za interkanini in transkanini sektor, radiopačen, krčitve manjše kot 2,0 vol. %, mikrohibrid,s cirkonij/silicijevim polnilom kot npr. TETRIC EVO 3g </t>
  </si>
  <si>
    <t xml:space="preserve"> - tekoči kompozit, radiopačen,TETRIC EVO FLOW 2 g</t>
  </si>
  <si>
    <t xml:space="preserve"> - tekoči kompozit, radiopačen,TETRIC  FLOW 2g</t>
  </si>
  <si>
    <t>Visokestetski kompozit nove generacije, primeren tudi za izdelavo direktnih lusk iz kompozitnega smolnatega matriksa, z mikropolnili, radiopačen, čvrst, nizek modul elastičnosti, z različnimi barvnimi kombinacijami, kot so standardne barve ter specialne barve (white translucent in cervikal translucent), kot DIRECT FLOW, v brIzgi a 4g introsit, 7 brizg različnih barv (A2, A3, A3,5, A03, CV, CT, P-A2+barvni ključ) v kompletu</t>
  </si>
  <si>
    <t>Univerzalni primer za kondicioniranje površin vseh vrst restavracij, ki vsebuje tri različne funkcijske skupine: silan metakrilat, fosfor metakrilat in sulfid metakrilat in je primeren za vse vrste materialov za indirektne restavracije: (steklokeramike, oksidne keramike, kovine, kompoziti s steklenimi vlakni, ojačani komoziti, kot HELIO BOND + ; 5 ml in podobno</t>
  </si>
  <si>
    <t>Univerzalni primer za kondicioniranje površin vseh vrst restavracij, ki vsebuje tri različne funkcijske skupine: silan metakrilat, fosfor metakrilat in sulfid metakrilat in je primeren za vse vrste materialov za indirektne restavracije: (steklokeramike, oksidne keramike, kovine, kompoziti s steklenimi vlakni, ojačani komoziti, kotPRIME &amp; BOND ; 5 ml in podobno</t>
  </si>
  <si>
    <t>Smolnato steklasti ionomer, svetlobno strjujoč v barvah (A1, A2, A3, B2, B3), kot FUJI TRIAGIE PINK</t>
  </si>
  <si>
    <t>Smolnato steklasti ionomer, svetlobno strjujoč v barvah (A1, A2, A3, B2, B3), kot FUJI PLUS KAPSULE,50x0,51 (0,33g prah+0,10g tek) in podobno</t>
  </si>
  <si>
    <t>Smolnato steklasti ionomer, svetlobno strjujoč v barvah (A1, A2, A3, B2, B3), kot FUJI EQU</t>
  </si>
  <si>
    <t>Samoadhezivni, samostrjujoč kompozitni cement brez potrebne uporabe kisline, primerja in bondinga, kot npr. RelyX unicem podalj.nastavki a 10; v različnih barvah</t>
  </si>
  <si>
    <t>Interdentalne zagozde, posamezne velikosti in sortirane, kot fenderwedge  a 36</t>
  </si>
  <si>
    <t>Tekočina za odstranjevanje odtisov MD 520 (2,5 l)</t>
  </si>
  <si>
    <t>TOOTH MOUSE</t>
  </si>
  <si>
    <t xml:space="preserve"> samostrjujoč kot FUJI IX za podlaganje in polnjenje kavitet - TEKOČINA 6,4 ml + prah</t>
  </si>
  <si>
    <t>Kompozit za izdelavo začasnih prevlek kot npr. PROTEMP ll , PROTEMPT IV</t>
  </si>
  <si>
    <t>Poliakrilno sredstvo za čiščenje kavitet z 10 % raztopino poliakrilne kisline kot napr. EQU CONDITIONER  in podobno EQUIA</t>
  </si>
  <si>
    <t>AH-PLUS pasta (A+B) 4 ml in podobno (AH 8g/10g)</t>
  </si>
  <si>
    <t>pripadajoči adheziv, enokomponentni, enoplastni, za vezavo sklenine in dentina , kot GC G-Bond, 5ml steklenička, 50 mikrokonic, nosilec za mikrokonice, razdeljevalna posodica G bond starter kit</t>
  </si>
  <si>
    <t>SKUPAJ</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</si>
</sst>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quot;SIT&quot;_-;\-* #,##0.00\ &quot;SIT&quot;_-;_-* &quot;-&quot;??\ &quot;SIT&quot;_-;_-@_-"/>
    <numFmt numFmtId="165" formatCode="_-* #,##0\ &quot;SIT&quot;_-;\-* #,##0\ &quot;SIT&quot;_-;_-* &quot;-&quot;\ &quot;SIT&quot;_-;_-@_-"/>
    <numFmt numFmtId="166" formatCode="_-* #,##0.00\ _S_I_T_-;\-* #,##0.00\ _S_I_T_-;_-* &quot;-&quot;??\ _S_I_T_-;_-@_-"/>
    <numFmt numFmtId="167" formatCode="_-* #,##0\ _S_I_T_-;\-* #,##0\ _S_I_T_-;_-* &quot;-&quot;\ _S_I_T_-;_-@_-"/>
    <numFmt numFmtId="168" formatCode="dd/mm/yyyy"/>
    <numFmt numFmtId="169" formatCode="&quot;True&quot;;&quot;True&quot;;&quot;False&quot;"/>
    <numFmt numFmtId="170" formatCode="&quot;On&quot;;&quot;On&quot;;&quot;Off&quot;"/>
    <numFmt numFmtId="171" formatCode="#,##0.00\ _S_I_T"/>
    <numFmt numFmtId="172" formatCode="0.000000"/>
    <numFmt numFmtId="173" formatCode="0.00000"/>
    <numFmt numFmtId="174" formatCode="0.0000"/>
    <numFmt numFmtId="175" formatCode="0.000"/>
    <numFmt numFmtId="176" formatCode="0.0"/>
    <numFmt numFmtId="177" formatCode="#,##0.0"/>
    <numFmt numFmtId="178" formatCode="0.0000000"/>
  </numFmts>
  <fonts count="54">
    <font>
      <sz val="10"/>
      <name val="Arial CE"/>
      <family val="0"/>
    </font>
    <font>
      <u val="single"/>
      <sz val="10"/>
      <color indexed="12"/>
      <name val="Arial CE"/>
      <family val="0"/>
    </font>
    <font>
      <sz val="10"/>
      <name val="Arial"/>
      <family val="2"/>
    </font>
    <font>
      <u val="single"/>
      <sz val="10"/>
      <color indexed="36"/>
      <name val="Arial CE"/>
      <family val="0"/>
    </font>
    <font>
      <sz val="8"/>
      <name val="Arial CE"/>
      <family val="0"/>
    </font>
    <font>
      <b/>
      <sz val="10"/>
      <name val="Arial CE"/>
      <family val="2"/>
    </font>
    <font>
      <b/>
      <sz val="14"/>
      <name val="Arial CE"/>
      <family val="0"/>
    </font>
    <font>
      <sz val="10"/>
      <color indexed="8"/>
      <name val="Arial CE"/>
      <family val="2"/>
    </font>
    <font>
      <b/>
      <sz val="10"/>
      <color indexed="8"/>
      <name val="Arial CE"/>
      <family val="2"/>
    </font>
    <font>
      <sz val="8"/>
      <color indexed="8"/>
      <name val="Arial CE"/>
      <family val="2"/>
    </font>
    <font>
      <b/>
      <sz val="10"/>
      <color indexed="8"/>
      <name val="Arial"/>
      <family val="2"/>
    </font>
    <font>
      <sz val="8"/>
      <color indexed="8"/>
      <name val="Arial"/>
      <family val="2"/>
    </font>
    <font>
      <sz val="8"/>
      <name val="Arial"/>
      <family val="2"/>
    </font>
    <font>
      <b/>
      <sz val="8"/>
      <color indexed="8"/>
      <name val="Arial"/>
      <family val="2"/>
    </font>
    <font>
      <b/>
      <sz val="10"/>
      <name val="Arial"/>
      <family val="2"/>
    </font>
    <font>
      <b/>
      <sz val="8"/>
      <name val="Arial CE"/>
      <family val="2"/>
    </font>
    <font>
      <b/>
      <sz val="8"/>
      <name val="Arial"/>
      <family val="2"/>
    </font>
    <font>
      <b/>
      <sz val="11"/>
      <name val="Arial CE"/>
      <family val="0"/>
    </font>
    <font>
      <sz val="14"/>
      <name val="Arial CE"/>
      <family val="0"/>
    </font>
    <font>
      <b/>
      <sz val="8"/>
      <color indexed="8"/>
      <name val="Arial CE"/>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9"/>
        <bgColor indexed="64"/>
      </patternFill>
    </fill>
    <fill>
      <patternFill patternType="solid">
        <fgColor rgb="FF92D050"/>
        <bgColor indexed="64"/>
      </patternFill>
    </fill>
    <fill>
      <patternFill patternType="solid">
        <fgColor rgb="FF92D050"/>
        <bgColor indexed="64"/>
      </patternFill>
    </fill>
    <fill>
      <patternFill patternType="solid">
        <fgColor rgb="FF92D050"/>
        <bgColor indexed="64"/>
      </patternFill>
    </fill>
    <fill>
      <patternFill patternType="solid">
        <fgColor theme="0"/>
        <bgColor indexed="64"/>
      </patternFill>
    </fill>
    <fill>
      <patternFill patternType="solid">
        <fgColor rgb="FF00B050"/>
        <bgColor indexed="64"/>
      </patternFill>
    </fill>
  </fills>
  <borders count="33">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medium">
        <color indexed="8"/>
      </top>
      <bottom>
        <color indexed="63"/>
      </bottom>
    </border>
    <border>
      <left>
        <color indexed="63"/>
      </left>
      <right>
        <color indexed="63"/>
      </right>
      <top style="hair">
        <color indexed="8"/>
      </top>
      <bottom style="hair">
        <color indexed="8"/>
      </bottom>
    </border>
    <border>
      <left>
        <color indexed="63"/>
      </left>
      <right>
        <color indexed="63"/>
      </right>
      <top>
        <color indexed="63"/>
      </top>
      <bottom style="medium">
        <color indexed="8"/>
      </bottom>
    </border>
    <border>
      <left>
        <color indexed="63"/>
      </left>
      <right>
        <color indexed="63"/>
      </right>
      <top style="double">
        <color indexed="8"/>
      </top>
      <bottom>
        <color indexed="63"/>
      </bottom>
    </border>
    <border>
      <left style="thin"/>
      <right>
        <color indexed="63"/>
      </right>
      <top style="thin"/>
      <bottom style="thin"/>
    </border>
    <border>
      <left style="thin"/>
      <right style="thin"/>
      <top style="medium"/>
      <bottom>
        <color indexed="63"/>
      </bottom>
    </border>
    <border>
      <left style="thin"/>
      <right>
        <color indexed="63"/>
      </right>
      <top style="medium"/>
      <bottom>
        <color indexed="63"/>
      </bottom>
    </border>
    <border>
      <left style="medium"/>
      <right style="medium"/>
      <top style="medium"/>
      <bottom style="medium"/>
    </border>
    <border>
      <left style="medium"/>
      <right style="thin"/>
      <top style="medium"/>
      <bottom>
        <color indexed="63"/>
      </bottom>
    </border>
    <border>
      <left style="thin"/>
      <right style="medium"/>
      <top style="medium"/>
      <bottom>
        <color indexed="63"/>
      </bottom>
    </border>
    <border>
      <left style="thin"/>
      <right>
        <color indexed="63"/>
      </right>
      <top style="thin"/>
      <bottom>
        <color indexed="63"/>
      </bottom>
    </border>
    <border>
      <left style="medium"/>
      <right>
        <color indexed="63"/>
      </right>
      <top style="medium"/>
      <bottom style="medium"/>
    </border>
    <border>
      <left>
        <color indexed="63"/>
      </left>
      <right style="thin"/>
      <top style="thin"/>
      <bottom style="thin"/>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1" fillId="0" borderId="0" applyNumberFormat="0" applyFill="0" applyBorder="0" applyAlignment="0" applyProtection="0"/>
    <xf numFmtId="0" fontId="40" fillId="21" borderId="1" applyNumberFormat="0" applyAlignment="0" applyProtection="0"/>
    <xf numFmtId="0" fontId="41" fillId="0" borderId="0" applyNumberFormat="0" applyFill="0" applyBorder="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0" fontId="2" fillId="0" borderId="0">
      <alignment/>
      <protection/>
    </xf>
    <xf numFmtId="0" fontId="2" fillId="0" borderId="0">
      <alignment/>
      <protection/>
    </xf>
    <xf numFmtId="0" fontId="45" fillId="22" borderId="0" applyNumberFormat="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48" fillId="0" borderId="6" applyNumberFormat="0" applyFill="0" applyAlignment="0" applyProtection="0"/>
    <xf numFmtId="0" fontId="49" fillId="30" borderId="7" applyNumberFormat="0" applyAlignment="0" applyProtection="0"/>
    <xf numFmtId="0" fontId="50" fillId="21" borderId="8" applyNumberFormat="0" applyAlignment="0" applyProtection="0"/>
    <xf numFmtId="0" fontId="51"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32" borderId="8" applyNumberFormat="0" applyAlignment="0" applyProtection="0"/>
    <xf numFmtId="0" fontId="53" fillId="0" borderId="9" applyNumberFormat="0" applyFill="0" applyAlignment="0" applyProtection="0"/>
  </cellStyleXfs>
  <cellXfs count="261">
    <xf numFmtId="0" fontId="0" fillId="0" borderId="0" xfId="0" applyAlignment="1">
      <alignment/>
    </xf>
    <xf numFmtId="0" fontId="5" fillId="0" borderId="0" xfId="41" applyFont="1">
      <alignment/>
      <protection/>
    </xf>
    <xf numFmtId="0" fontId="2" fillId="0" borderId="0" xfId="41">
      <alignment/>
      <protection/>
    </xf>
    <xf numFmtId="0" fontId="2" fillId="0" borderId="0" xfId="41" applyAlignment="1">
      <alignment horizontal="center"/>
      <protection/>
    </xf>
    <xf numFmtId="168" fontId="5" fillId="0" borderId="0" xfId="41" applyNumberFormat="1" applyFont="1" applyAlignment="1">
      <alignment horizontal="left"/>
      <protection/>
    </xf>
    <xf numFmtId="0" fontId="9" fillId="0" borderId="10" xfId="0" applyFont="1" applyBorder="1" applyAlignment="1" applyProtection="1">
      <alignment horizontal="center"/>
      <protection/>
    </xf>
    <xf numFmtId="0" fontId="9" fillId="0" borderId="10" xfId="0" applyFont="1" applyBorder="1" applyAlignment="1" applyProtection="1">
      <alignment vertical="center" wrapText="1"/>
      <protection/>
    </xf>
    <xf numFmtId="0" fontId="11" fillId="0" borderId="10" xfId="0" applyFont="1" applyBorder="1" applyAlignment="1" applyProtection="1">
      <alignment vertical="center" wrapText="1"/>
      <protection/>
    </xf>
    <xf numFmtId="0" fontId="12" fillId="0" borderId="10" xfId="0" applyFont="1" applyFill="1" applyBorder="1" applyAlignment="1" applyProtection="1">
      <alignment wrapText="1"/>
      <protection/>
    </xf>
    <xf numFmtId="0" fontId="9" fillId="33" borderId="10" xfId="0" applyFont="1" applyFill="1" applyBorder="1" applyAlignment="1" applyProtection="1">
      <alignment horizontal="center"/>
      <protection/>
    </xf>
    <xf numFmtId="0" fontId="11" fillId="0" borderId="10" xfId="0" applyFont="1" applyFill="1" applyBorder="1" applyAlignment="1" applyProtection="1">
      <alignment vertical="center" wrapText="1"/>
      <protection/>
    </xf>
    <xf numFmtId="0" fontId="9" fillId="0" borderId="10" xfId="0" applyFont="1" applyFill="1" applyBorder="1" applyAlignment="1" applyProtection="1">
      <alignment horizontal="center"/>
      <protection/>
    </xf>
    <xf numFmtId="0" fontId="12" fillId="33" borderId="10" xfId="0" applyFont="1" applyFill="1" applyBorder="1" applyAlignment="1" applyProtection="1">
      <alignment wrapText="1"/>
      <protection/>
    </xf>
    <xf numFmtId="0" fontId="12" fillId="33" borderId="10" xfId="0" applyFont="1" applyFill="1" applyBorder="1" applyAlignment="1" applyProtection="1">
      <alignment horizontal="left" wrapText="1"/>
      <protection/>
    </xf>
    <xf numFmtId="0" fontId="12" fillId="0" borderId="10" xfId="0" applyFont="1" applyBorder="1" applyAlignment="1" applyProtection="1">
      <alignment wrapText="1"/>
      <protection/>
    </xf>
    <xf numFmtId="1" fontId="4" fillId="0" borderId="10" xfId="0" applyNumberFormat="1" applyFont="1" applyBorder="1" applyAlignment="1">
      <alignment horizontal="center"/>
    </xf>
    <xf numFmtId="1" fontId="4" fillId="0" borderId="10" xfId="0" applyNumberFormat="1" applyFont="1" applyBorder="1" applyAlignment="1">
      <alignment wrapText="1"/>
    </xf>
    <xf numFmtId="0" fontId="4" fillId="0" borderId="0" xfId="0" applyFont="1" applyAlignment="1">
      <alignment/>
    </xf>
    <xf numFmtId="0" fontId="12" fillId="0" borderId="0" xfId="42" applyFont="1">
      <alignment/>
      <protection/>
    </xf>
    <xf numFmtId="4" fontId="12" fillId="0" borderId="0" xfId="42" applyNumberFormat="1" applyFont="1">
      <alignment/>
      <protection/>
    </xf>
    <xf numFmtId="0" fontId="16" fillId="0" borderId="11" xfId="42" applyFont="1" applyFill="1" applyBorder="1" applyAlignment="1">
      <alignment horizontal="left" wrapText="1"/>
      <protection/>
    </xf>
    <xf numFmtId="0" fontId="16" fillId="0" borderId="11" xfId="42" applyFont="1" applyBorder="1">
      <alignment/>
      <protection/>
    </xf>
    <xf numFmtId="4" fontId="16" fillId="0" borderId="11" xfId="42" applyNumberFormat="1" applyFont="1" applyBorder="1" applyAlignment="1">
      <alignment horizontal="right"/>
      <protection/>
    </xf>
    <xf numFmtId="0" fontId="16" fillId="0" borderId="12" xfId="42" applyFont="1" applyFill="1" applyBorder="1" applyAlignment="1">
      <alignment horizontal="left" wrapText="1"/>
      <protection/>
    </xf>
    <xf numFmtId="0" fontId="16" fillId="0" borderId="12" xfId="42" applyFont="1" applyBorder="1" applyAlignment="1">
      <alignment horizontal="right"/>
      <protection/>
    </xf>
    <xf numFmtId="0" fontId="16" fillId="0" borderId="12" xfId="42" applyFont="1" applyBorder="1">
      <alignment/>
      <protection/>
    </xf>
    <xf numFmtId="4" fontId="16" fillId="0" borderId="12" xfId="42" applyNumberFormat="1" applyFont="1" applyBorder="1" applyAlignment="1">
      <alignment horizontal="right"/>
      <protection/>
    </xf>
    <xf numFmtId="0" fontId="16" fillId="0" borderId="13" xfId="42" applyFont="1" applyFill="1" applyBorder="1" applyAlignment="1">
      <alignment horizontal="left" wrapText="1"/>
      <protection/>
    </xf>
    <xf numFmtId="0" fontId="16" fillId="0" borderId="13" xfId="42" applyFont="1" applyBorder="1">
      <alignment/>
      <protection/>
    </xf>
    <xf numFmtId="4" fontId="16" fillId="0" borderId="13" xfId="42" applyNumberFormat="1" applyFont="1" applyBorder="1" applyAlignment="1">
      <alignment horizontal="right"/>
      <protection/>
    </xf>
    <xf numFmtId="0" fontId="12" fillId="0" borderId="14" xfId="42" applyFont="1" applyBorder="1" applyAlignment="1">
      <alignment horizontal="center"/>
      <protection/>
    </xf>
    <xf numFmtId="0" fontId="12" fillId="0" borderId="0" xfId="42" applyFont="1" applyAlignment="1">
      <alignment horizontal="center"/>
      <protection/>
    </xf>
    <xf numFmtId="0" fontId="4" fillId="0" borderId="15" xfId="0" applyFont="1" applyBorder="1" applyAlignment="1">
      <alignment/>
    </xf>
    <xf numFmtId="0" fontId="0" fillId="0" borderId="10" xfId="0" applyBorder="1" applyAlignment="1">
      <alignment/>
    </xf>
    <xf numFmtId="0" fontId="5" fillId="0" borderId="16" xfId="41" applyFont="1" applyFill="1" applyBorder="1" applyAlignment="1">
      <alignment horizontal="center" wrapText="1"/>
      <protection/>
    </xf>
    <xf numFmtId="0" fontId="5" fillId="0" borderId="16" xfId="41" applyFont="1" applyBorder="1">
      <alignment/>
      <protection/>
    </xf>
    <xf numFmtId="0" fontId="5" fillId="0" borderId="16" xfId="41" applyFont="1" applyBorder="1" applyAlignment="1">
      <alignment wrapText="1"/>
      <protection/>
    </xf>
    <xf numFmtId="0" fontId="5" fillId="0" borderId="16" xfId="41" applyFont="1" applyBorder="1" applyAlignment="1">
      <alignment horizontal="center" wrapText="1"/>
      <protection/>
    </xf>
    <xf numFmtId="0" fontId="5" fillId="0" borderId="17" xfId="41" applyFont="1" applyBorder="1" applyAlignment="1">
      <alignment wrapText="1"/>
      <protection/>
    </xf>
    <xf numFmtId="0" fontId="5" fillId="0" borderId="18" xfId="41" applyFont="1" applyFill="1" applyBorder="1" applyAlignment="1">
      <alignment wrapText="1"/>
      <protection/>
    </xf>
    <xf numFmtId="0" fontId="5" fillId="0" borderId="19" xfId="41" applyFont="1" applyBorder="1">
      <alignment/>
      <protection/>
    </xf>
    <xf numFmtId="0" fontId="4" fillId="0" borderId="0" xfId="0" applyFont="1" applyAlignment="1">
      <alignment horizontal="center"/>
    </xf>
    <xf numFmtId="0" fontId="0" fillId="0" borderId="0" xfId="0" applyAlignment="1">
      <alignment horizontal="center"/>
    </xf>
    <xf numFmtId="0" fontId="0" fillId="0" borderId="0" xfId="0" applyFont="1" applyAlignment="1">
      <alignment/>
    </xf>
    <xf numFmtId="49" fontId="12" fillId="0" borderId="10" xfId="0" applyNumberFormat="1" applyFont="1" applyFill="1" applyBorder="1" applyAlignment="1" applyProtection="1">
      <alignment wrapText="1"/>
      <protection/>
    </xf>
    <xf numFmtId="2" fontId="12" fillId="0" borderId="10" xfId="0" applyNumberFormat="1" applyFont="1" applyFill="1" applyBorder="1" applyAlignment="1" applyProtection="1">
      <alignment wrapText="1"/>
      <protection/>
    </xf>
    <xf numFmtId="11" fontId="12" fillId="0" borderId="10" xfId="0" applyNumberFormat="1" applyFont="1" applyFill="1" applyBorder="1" applyAlignment="1" applyProtection="1">
      <alignment vertical="top" wrapText="1" readingOrder="1"/>
      <protection/>
    </xf>
    <xf numFmtId="0" fontId="14" fillId="0" borderId="11" xfId="42" applyFont="1" applyBorder="1">
      <alignment/>
      <protection/>
    </xf>
    <xf numFmtId="0" fontId="14" fillId="0" borderId="12" xfId="42" applyFont="1" applyBorder="1">
      <alignment/>
      <protection/>
    </xf>
    <xf numFmtId="0" fontId="14" fillId="0" borderId="13" xfId="42" applyFont="1" applyBorder="1">
      <alignment/>
      <protection/>
    </xf>
    <xf numFmtId="0" fontId="2" fillId="0" borderId="14" xfId="42" applyBorder="1" applyAlignment="1">
      <alignment horizontal="center"/>
      <protection/>
    </xf>
    <xf numFmtId="0" fontId="2" fillId="0" borderId="14" xfId="42" applyBorder="1">
      <alignment/>
      <protection/>
    </xf>
    <xf numFmtId="0" fontId="2" fillId="0" borderId="0" xfId="42" applyAlignment="1">
      <alignment horizontal="center"/>
      <protection/>
    </xf>
    <xf numFmtId="0" fontId="2" fillId="0" borderId="0" xfId="42">
      <alignment/>
      <protection/>
    </xf>
    <xf numFmtId="4" fontId="2" fillId="0" borderId="0" xfId="42" applyNumberFormat="1">
      <alignment/>
      <protection/>
    </xf>
    <xf numFmtId="0" fontId="6" fillId="0" borderId="0" xfId="0" applyFont="1" applyAlignment="1">
      <alignment/>
    </xf>
    <xf numFmtId="0" fontId="17" fillId="0" borderId="16" xfId="41" applyFont="1" applyBorder="1" applyAlignment="1">
      <alignment wrapText="1"/>
      <protection/>
    </xf>
    <xf numFmtId="0" fontId="17" fillId="0" borderId="16" xfId="41" applyFont="1" applyBorder="1" applyAlignment="1">
      <alignment horizontal="center" wrapText="1"/>
      <protection/>
    </xf>
    <xf numFmtId="0" fontId="17" fillId="0" borderId="20" xfId="41" applyFont="1" applyBorder="1" applyAlignment="1">
      <alignment wrapText="1"/>
      <protection/>
    </xf>
    <xf numFmtId="0" fontId="12" fillId="0" borderId="0" xfId="41" applyFont="1">
      <alignment/>
      <protection/>
    </xf>
    <xf numFmtId="0" fontId="15" fillId="0" borderId="0" xfId="41" applyFont="1">
      <alignment/>
      <protection/>
    </xf>
    <xf numFmtId="168" fontId="15" fillId="0" borderId="0" xfId="41" applyNumberFormat="1" applyFont="1" applyAlignment="1">
      <alignment horizontal="left"/>
      <protection/>
    </xf>
    <xf numFmtId="0" fontId="18" fillId="0" borderId="0" xfId="0" applyFont="1" applyAlignment="1">
      <alignment/>
    </xf>
    <xf numFmtId="1" fontId="4" fillId="0" borderId="10" xfId="0" applyNumberFormat="1" applyFont="1" applyBorder="1" applyAlignment="1">
      <alignment wrapText="1"/>
    </xf>
    <xf numFmtId="1" fontId="4" fillId="0" borderId="10" xfId="0" applyNumberFormat="1" applyFont="1" applyBorder="1" applyAlignment="1">
      <alignment horizontal="center" wrapText="1"/>
    </xf>
    <xf numFmtId="0" fontId="12" fillId="0" borderId="0" xfId="41" applyFont="1" applyBorder="1" applyAlignment="1">
      <alignment horizontal="center"/>
      <protection/>
    </xf>
    <xf numFmtId="1" fontId="4" fillId="0" borderId="10" xfId="0" applyNumberFormat="1" applyFont="1" applyBorder="1" applyAlignment="1">
      <alignment horizontal="center"/>
    </xf>
    <xf numFmtId="0" fontId="6" fillId="0" borderId="0" xfId="0" applyFont="1" applyBorder="1" applyAlignment="1" applyProtection="1">
      <alignment vertical="center" wrapText="1"/>
      <protection/>
    </xf>
    <xf numFmtId="0" fontId="4" fillId="0" borderId="21" xfId="0" applyFont="1" applyBorder="1" applyAlignment="1">
      <alignment/>
    </xf>
    <xf numFmtId="0" fontId="5" fillId="0" borderId="22" xfId="0" applyFont="1" applyBorder="1" applyAlignment="1">
      <alignment wrapText="1"/>
    </xf>
    <xf numFmtId="0" fontId="0" fillId="0" borderId="23" xfId="0" applyBorder="1" applyAlignment="1">
      <alignment/>
    </xf>
    <xf numFmtId="0" fontId="0" fillId="0" borderId="24" xfId="0" applyBorder="1" applyAlignment="1">
      <alignment/>
    </xf>
    <xf numFmtId="0" fontId="8" fillId="0" borderId="10" xfId="0" applyFont="1" applyBorder="1" applyAlignment="1" applyProtection="1">
      <alignment horizontal="center" wrapText="1"/>
      <protection/>
    </xf>
    <xf numFmtId="2" fontId="8" fillId="0" borderId="10" xfId="0" applyNumberFormat="1" applyFont="1" applyFill="1" applyBorder="1" applyAlignment="1" applyProtection="1">
      <alignment horizontal="center" wrapText="1"/>
      <protection/>
    </xf>
    <xf numFmtId="0" fontId="4" fillId="0" borderId="10" xfId="0" applyFont="1" applyBorder="1" applyAlignment="1">
      <alignment horizontal="center"/>
    </xf>
    <xf numFmtId="2" fontId="4" fillId="0" borderId="10" xfId="0" applyNumberFormat="1" applyFont="1" applyBorder="1" applyAlignment="1">
      <alignment horizontal="center"/>
    </xf>
    <xf numFmtId="2" fontId="9" fillId="0" borderId="10" xfId="0" applyNumberFormat="1" applyFont="1" applyBorder="1" applyAlignment="1" applyProtection="1">
      <alignment horizontal="center"/>
      <protection/>
    </xf>
    <xf numFmtId="2" fontId="9" fillId="0" borderId="10" xfId="0" applyNumberFormat="1" applyFont="1" applyFill="1" applyBorder="1" applyAlignment="1" applyProtection="1">
      <alignment horizontal="center"/>
      <protection/>
    </xf>
    <xf numFmtId="4" fontId="4" fillId="0" borderId="10" xfId="0" applyNumberFormat="1" applyFont="1" applyBorder="1" applyAlignment="1">
      <alignment horizontal="center"/>
    </xf>
    <xf numFmtId="4" fontId="4" fillId="34" borderId="10" xfId="0" applyNumberFormat="1" applyFont="1" applyFill="1" applyBorder="1" applyAlignment="1">
      <alignment/>
    </xf>
    <xf numFmtId="0" fontId="9" fillId="35" borderId="10" xfId="0" applyFont="1" applyFill="1" applyBorder="1" applyAlignment="1" applyProtection="1">
      <alignment horizontal="center"/>
      <protection/>
    </xf>
    <xf numFmtId="0" fontId="0" fillId="34" borderId="10" xfId="0" applyFill="1" applyBorder="1" applyAlignment="1">
      <alignment/>
    </xf>
    <xf numFmtId="0" fontId="9" fillId="34" borderId="10" xfId="0" applyFont="1" applyFill="1" applyBorder="1" applyAlignment="1" applyProtection="1">
      <alignment horizontal="center"/>
      <protection/>
    </xf>
    <xf numFmtId="0" fontId="7" fillId="35" borderId="10" xfId="0" applyFont="1" applyFill="1" applyBorder="1" applyAlignment="1" applyProtection="1">
      <alignment horizontal="center"/>
      <protection/>
    </xf>
    <xf numFmtId="0" fontId="0" fillId="34" borderId="25" xfId="0" applyFill="1" applyBorder="1" applyAlignment="1">
      <alignment/>
    </xf>
    <xf numFmtId="0" fontId="9" fillId="0" borderId="10" xfId="0" applyFont="1" applyBorder="1" applyAlignment="1" applyProtection="1">
      <alignment horizontal="center" vertical="center"/>
      <protection/>
    </xf>
    <xf numFmtId="2" fontId="9" fillId="34" borderId="10" xfId="0" applyNumberFormat="1" applyFont="1" applyFill="1" applyBorder="1" applyAlignment="1" applyProtection="1">
      <alignment horizontal="center"/>
      <protection/>
    </xf>
    <xf numFmtId="0" fontId="4" fillId="34" borderId="15" xfId="0" applyFont="1" applyFill="1" applyBorder="1" applyAlignment="1">
      <alignment/>
    </xf>
    <xf numFmtId="0" fontId="10" fillId="34" borderId="10" xfId="0" applyFont="1" applyFill="1" applyBorder="1" applyAlignment="1" applyProtection="1">
      <alignment vertical="center" wrapText="1"/>
      <protection/>
    </xf>
    <xf numFmtId="0" fontId="9" fillId="35" borderId="10" xfId="0" applyFont="1" applyFill="1" applyBorder="1" applyAlignment="1" applyProtection="1">
      <alignment horizontal="left"/>
      <protection/>
    </xf>
    <xf numFmtId="0" fontId="0" fillId="34" borderId="10" xfId="0" applyFill="1" applyBorder="1" applyAlignment="1">
      <alignment horizontal="left"/>
    </xf>
    <xf numFmtId="0" fontId="0" fillId="0" borderId="0" xfId="0" applyAlignment="1">
      <alignment horizontal="left"/>
    </xf>
    <xf numFmtId="2" fontId="4" fillId="0" borderId="0" xfId="0" applyNumberFormat="1" applyFont="1" applyAlignment="1">
      <alignment/>
    </xf>
    <xf numFmtId="1" fontId="5" fillId="36" borderId="10" xfId="0" applyNumberFormat="1" applyFont="1" applyFill="1" applyBorder="1" applyAlignment="1">
      <alignment/>
    </xf>
    <xf numFmtId="0" fontId="0" fillId="34" borderId="10" xfId="0" applyFill="1" applyBorder="1" applyAlignment="1">
      <alignment/>
    </xf>
    <xf numFmtId="0" fontId="0" fillId="34" borderId="23" xfId="0" applyFill="1" applyBorder="1" applyAlignment="1">
      <alignment/>
    </xf>
    <xf numFmtId="1" fontId="5" fillId="36" borderId="10" xfId="0" applyNumberFormat="1" applyFont="1" applyFill="1" applyBorder="1" applyAlignment="1">
      <alignment shrinkToFit="1"/>
    </xf>
    <xf numFmtId="0" fontId="5" fillId="34" borderId="10" xfId="0" applyFont="1" applyFill="1" applyBorder="1" applyAlignment="1">
      <alignment/>
    </xf>
    <xf numFmtId="0" fontId="0" fillId="34" borderId="26" xfId="0" applyFill="1" applyBorder="1" applyAlignment="1">
      <alignment/>
    </xf>
    <xf numFmtId="1" fontId="5" fillId="36" borderId="10" xfId="0" applyNumberFormat="1" applyFont="1" applyFill="1" applyBorder="1" applyAlignment="1">
      <alignment/>
    </xf>
    <xf numFmtId="0" fontId="0" fillId="34" borderId="10" xfId="0" applyFont="1" applyFill="1" applyBorder="1" applyAlignment="1">
      <alignment/>
    </xf>
    <xf numFmtId="0" fontId="0" fillId="34" borderId="27" xfId="0" applyFill="1" applyBorder="1" applyAlignment="1">
      <alignment/>
    </xf>
    <xf numFmtId="0" fontId="0" fillId="34" borderId="15" xfId="0" applyFill="1" applyBorder="1" applyAlignment="1">
      <alignment/>
    </xf>
    <xf numFmtId="1" fontId="15" fillId="36" borderId="10" xfId="0" applyNumberFormat="1" applyFont="1" applyFill="1" applyBorder="1" applyAlignment="1">
      <alignment horizontal="center" wrapText="1"/>
    </xf>
    <xf numFmtId="0" fontId="4" fillId="34" borderId="10" xfId="0" applyFont="1" applyFill="1" applyBorder="1" applyAlignment="1">
      <alignment/>
    </xf>
    <xf numFmtId="4" fontId="4" fillId="0" borderId="10" xfId="0" applyNumberFormat="1" applyFont="1" applyBorder="1" applyAlignment="1">
      <alignment vertical="center"/>
    </xf>
    <xf numFmtId="2" fontId="4" fillId="0" borderId="15" xfId="0" applyNumberFormat="1" applyFont="1" applyBorder="1" applyAlignment="1">
      <alignment vertical="center"/>
    </xf>
    <xf numFmtId="0" fontId="0" fillId="0" borderId="0" xfId="0" applyAlignment="1">
      <alignment vertical="center"/>
    </xf>
    <xf numFmtId="0" fontId="9" fillId="0" borderId="10" xfId="0" applyFont="1" applyFill="1" applyBorder="1" applyAlignment="1" applyProtection="1">
      <alignment horizontal="center" vertical="center"/>
      <protection/>
    </xf>
    <xf numFmtId="2" fontId="9" fillId="0" borderId="10" xfId="0" applyNumberFormat="1" applyFont="1" applyFill="1" applyBorder="1" applyAlignment="1" applyProtection="1">
      <alignment horizontal="center" vertical="center"/>
      <protection/>
    </xf>
    <xf numFmtId="0" fontId="12" fillId="0" borderId="10" xfId="0" applyFont="1" applyBorder="1" applyAlignment="1" applyProtection="1">
      <alignment vertical="center" wrapText="1"/>
      <protection/>
    </xf>
    <xf numFmtId="0" fontId="12" fillId="0" borderId="10" xfId="0" applyFont="1" applyFill="1" applyBorder="1" applyAlignment="1" applyProtection="1">
      <alignment vertical="center" wrapText="1"/>
      <protection/>
    </xf>
    <xf numFmtId="0" fontId="12" fillId="33" borderId="10" xfId="0" applyFont="1" applyFill="1" applyBorder="1" applyAlignment="1" applyProtection="1">
      <alignment vertical="center" wrapText="1"/>
      <protection/>
    </xf>
    <xf numFmtId="0" fontId="13" fillId="34" borderId="10" xfId="0" applyFont="1" applyFill="1" applyBorder="1" applyAlignment="1" applyProtection="1">
      <alignment vertical="center" wrapText="1"/>
      <protection/>
    </xf>
    <xf numFmtId="0" fontId="9" fillId="37" borderId="10" xfId="0" applyFont="1" applyFill="1" applyBorder="1" applyAlignment="1" applyProtection="1">
      <alignment horizontal="center"/>
      <protection/>
    </xf>
    <xf numFmtId="0" fontId="12" fillId="37" borderId="10" xfId="0" applyFont="1" applyFill="1" applyBorder="1" applyAlignment="1" applyProtection="1">
      <alignment wrapText="1"/>
      <protection/>
    </xf>
    <xf numFmtId="0" fontId="4" fillId="0" borderId="10" xfId="0" applyFont="1" applyBorder="1" applyAlignment="1" applyProtection="1">
      <alignment horizontal="center"/>
      <protection/>
    </xf>
    <xf numFmtId="1" fontId="4" fillId="0" borderId="10" xfId="0" applyNumberFormat="1" applyFont="1" applyBorder="1" applyAlignment="1">
      <alignment vertical="center"/>
    </xf>
    <xf numFmtId="1" fontId="4" fillId="34" borderId="10" xfId="0" applyNumberFormat="1" applyFont="1" applyFill="1" applyBorder="1" applyAlignment="1">
      <alignment/>
    </xf>
    <xf numFmtId="1" fontId="4" fillId="0" borderId="10" xfId="0" applyNumberFormat="1" applyFont="1" applyBorder="1" applyAlignment="1">
      <alignment/>
    </xf>
    <xf numFmtId="1" fontId="4" fillId="37" borderId="10" xfId="0" applyNumberFormat="1" applyFont="1" applyFill="1" applyBorder="1" applyAlignment="1">
      <alignment/>
    </xf>
    <xf numFmtId="1" fontId="4" fillId="38" borderId="10" xfId="0" applyNumberFormat="1" applyFont="1" applyFill="1" applyBorder="1" applyAlignment="1">
      <alignment/>
    </xf>
    <xf numFmtId="1" fontId="12" fillId="0" borderId="0" xfId="42" applyNumberFormat="1" applyFont="1">
      <alignment/>
      <protection/>
    </xf>
    <xf numFmtId="1" fontId="12" fillId="0" borderId="14" xfId="42" applyNumberFormat="1" applyFont="1" applyBorder="1">
      <alignment/>
      <protection/>
    </xf>
    <xf numFmtId="1" fontId="4" fillId="0" borderId="0" xfId="0" applyNumberFormat="1" applyFont="1" applyAlignment="1">
      <alignment/>
    </xf>
    <xf numFmtId="0" fontId="4" fillId="0" borderId="10" xfId="0" applyFont="1" applyFill="1" applyBorder="1" applyAlignment="1" applyProtection="1">
      <alignment horizontal="center"/>
      <protection/>
    </xf>
    <xf numFmtId="2" fontId="9" fillId="0" borderId="10" xfId="0" applyNumberFormat="1" applyFont="1" applyBorder="1" applyAlignment="1" applyProtection="1">
      <alignment horizontal="right" vertical="center"/>
      <protection/>
    </xf>
    <xf numFmtId="2" fontId="9" fillId="34" borderId="10" xfId="0" applyNumberFormat="1" applyFont="1" applyFill="1" applyBorder="1" applyAlignment="1" applyProtection="1">
      <alignment horizontal="right" vertical="center"/>
      <protection/>
    </xf>
    <xf numFmtId="0" fontId="11" fillId="0" borderId="10" xfId="0" applyFont="1" applyBorder="1" applyAlignment="1" applyProtection="1">
      <alignment horizontal="center" vertical="center"/>
      <protection/>
    </xf>
    <xf numFmtId="0" fontId="9" fillId="34" borderId="10" xfId="0" applyFont="1" applyFill="1" applyBorder="1" applyAlignment="1" applyProtection="1">
      <alignment horizontal="center" vertical="center"/>
      <protection/>
    </xf>
    <xf numFmtId="10" fontId="5" fillId="0" borderId="16" xfId="41" applyNumberFormat="1" applyFont="1" applyBorder="1" applyAlignment="1">
      <alignment horizontal="center" wrapText="1"/>
      <protection/>
    </xf>
    <xf numFmtId="10" fontId="4" fillId="0" borderId="10" xfId="0" applyNumberFormat="1" applyFont="1" applyBorder="1" applyAlignment="1">
      <alignment horizontal="center"/>
    </xf>
    <xf numFmtId="10" fontId="12" fillId="0" borderId="0" xfId="42" applyNumberFormat="1" applyFont="1" applyAlignment="1">
      <alignment horizontal="center"/>
      <protection/>
    </xf>
    <xf numFmtId="10" fontId="12" fillId="0" borderId="14" xfId="42" applyNumberFormat="1" applyFont="1" applyBorder="1" applyAlignment="1">
      <alignment horizontal="center"/>
      <protection/>
    </xf>
    <xf numFmtId="10" fontId="4" fillId="0" borderId="0" xfId="0" applyNumberFormat="1" applyFont="1" applyAlignment="1">
      <alignment horizontal="center"/>
    </xf>
    <xf numFmtId="10" fontId="2" fillId="0" borderId="0" xfId="41" applyNumberFormat="1" applyFont="1" applyAlignment="1">
      <alignment horizontal="center"/>
      <protection/>
    </xf>
    <xf numFmtId="10" fontId="0" fillId="0" borderId="0" xfId="0" applyNumberFormat="1" applyFont="1" applyBorder="1" applyAlignment="1">
      <alignment horizontal="center"/>
    </xf>
    <xf numFmtId="10" fontId="4" fillId="0" borderId="10" xfId="0" applyNumberFormat="1" applyFont="1" applyBorder="1" applyAlignment="1" applyProtection="1">
      <alignment horizontal="center" vertical="center"/>
      <protection/>
    </xf>
    <xf numFmtId="10" fontId="4" fillId="0" borderId="10" xfId="0" applyNumberFormat="1" applyFont="1" applyBorder="1" applyAlignment="1" applyProtection="1">
      <alignment horizontal="center"/>
      <protection/>
    </xf>
    <xf numFmtId="10" fontId="4" fillId="34" borderId="10" xfId="0" applyNumberFormat="1" applyFont="1" applyFill="1" applyBorder="1" applyAlignment="1" applyProtection="1">
      <alignment horizontal="center"/>
      <protection/>
    </xf>
    <xf numFmtId="10" fontId="4" fillId="0" borderId="10" xfId="0" applyNumberFormat="1" applyFont="1" applyFill="1" applyBorder="1" applyAlignment="1" applyProtection="1">
      <alignment horizontal="center"/>
      <protection/>
    </xf>
    <xf numFmtId="10" fontId="4" fillId="37" borderId="10" xfId="0" applyNumberFormat="1" applyFont="1" applyFill="1" applyBorder="1" applyAlignment="1" applyProtection="1">
      <alignment horizontal="center"/>
      <protection/>
    </xf>
    <xf numFmtId="10" fontId="4" fillId="0" borderId="10" xfId="0" applyNumberFormat="1" applyFont="1" applyFill="1" applyBorder="1" applyAlignment="1" applyProtection="1">
      <alignment horizontal="center" vertical="center"/>
      <protection/>
    </xf>
    <xf numFmtId="10" fontId="4" fillId="33" borderId="10" xfId="0" applyNumberFormat="1" applyFont="1" applyFill="1" applyBorder="1" applyAlignment="1" applyProtection="1">
      <alignment horizontal="center"/>
      <protection/>
    </xf>
    <xf numFmtId="4" fontId="4" fillId="0" borderId="10" xfId="0" applyNumberFormat="1" applyFont="1" applyBorder="1" applyAlignment="1" applyProtection="1">
      <alignment horizontal="center"/>
      <protection/>
    </xf>
    <xf numFmtId="10" fontId="0" fillId="0" borderId="0" xfId="0" applyNumberFormat="1" applyFont="1" applyAlignment="1">
      <alignment horizontal="center"/>
    </xf>
    <xf numFmtId="10" fontId="0" fillId="0" borderId="10" xfId="0" applyNumberFormat="1" applyFont="1" applyBorder="1" applyAlignment="1">
      <alignment/>
    </xf>
    <xf numFmtId="4" fontId="2" fillId="0" borderId="0" xfId="41" applyNumberFormat="1" applyFont="1" applyAlignment="1">
      <alignment horizontal="center"/>
      <protection/>
    </xf>
    <xf numFmtId="4" fontId="0" fillId="0" borderId="0" xfId="0" applyNumberFormat="1" applyFont="1" applyBorder="1" applyAlignment="1">
      <alignment horizontal="center"/>
    </xf>
    <xf numFmtId="4" fontId="5" fillId="0" borderId="16" xfId="41" applyNumberFormat="1" applyFont="1" applyBorder="1" applyAlignment="1">
      <alignment horizontal="center" wrapText="1"/>
      <protection/>
    </xf>
    <xf numFmtId="4" fontId="4" fillId="0" borderId="10" xfId="0" applyNumberFormat="1" applyFont="1" applyBorder="1" applyAlignment="1" applyProtection="1">
      <alignment horizontal="center" vertical="center"/>
      <protection/>
    </xf>
    <xf numFmtId="4" fontId="4" fillId="34" borderId="10" xfId="0" applyNumberFormat="1" applyFont="1" applyFill="1" applyBorder="1" applyAlignment="1" applyProtection="1">
      <alignment horizontal="center"/>
      <protection/>
    </xf>
    <xf numFmtId="4" fontId="4" fillId="33" borderId="10" xfId="0" applyNumberFormat="1" applyFont="1" applyFill="1" applyBorder="1" applyAlignment="1" applyProtection="1">
      <alignment horizontal="center"/>
      <protection/>
    </xf>
    <xf numFmtId="4" fontId="4" fillId="37" borderId="10" xfId="0" applyNumberFormat="1" applyFont="1" applyFill="1" applyBorder="1" applyAlignment="1" applyProtection="1">
      <alignment horizontal="center"/>
      <protection/>
    </xf>
    <xf numFmtId="4" fontId="4" fillId="0" borderId="10" xfId="0" applyNumberFormat="1" applyFont="1" applyFill="1" applyBorder="1" applyAlignment="1" applyProtection="1">
      <alignment horizontal="center" vertical="center"/>
      <protection/>
    </xf>
    <xf numFmtId="4" fontId="12" fillId="0" borderId="0" xfId="42" applyNumberFormat="1" applyFont="1" applyAlignment="1">
      <alignment horizontal="center"/>
      <protection/>
    </xf>
    <xf numFmtId="4" fontId="12" fillId="0" borderId="14" xfId="42" applyNumberFormat="1" applyFont="1" applyBorder="1" applyAlignment="1">
      <alignment horizontal="center"/>
      <protection/>
    </xf>
    <xf numFmtId="4" fontId="4" fillId="0" borderId="0" xfId="0" applyNumberFormat="1" applyFont="1" applyAlignment="1">
      <alignment horizontal="center"/>
    </xf>
    <xf numFmtId="4" fontId="0" fillId="0" borderId="0" xfId="0" applyNumberFormat="1" applyFont="1" applyAlignment="1">
      <alignment horizontal="center"/>
    </xf>
    <xf numFmtId="4" fontId="0" fillId="0" borderId="10" xfId="0" applyNumberFormat="1" applyFont="1" applyBorder="1" applyAlignment="1">
      <alignment/>
    </xf>
    <xf numFmtId="4" fontId="2" fillId="0" borderId="0" xfId="41" applyNumberFormat="1" applyFont="1">
      <alignment/>
      <protection/>
    </xf>
    <xf numFmtId="4" fontId="0" fillId="0" borderId="0" xfId="0" applyNumberFormat="1" applyFont="1" applyBorder="1" applyAlignment="1">
      <alignment/>
    </xf>
    <xf numFmtId="4" fontId="0" fillId="0" borderId="0" xfId="0" applyNumberFormat="1" applyFont="1" applyAlignment="1">
      <alignment/>
    </xf>
    <xf numFmtId="4" fontId="5" fillId="0" borderId="16" xfId="41" applyNumberFormat="1" applyFont="1" applyBorder="1" applyAlignment="1">
      <alignment wrapText="1"/>
      <protection/>
    </xf>
    <xf numFmtId="4" fontId="5" fillId="0" borderId="17" xfId="41" applyNumberFormat="1" applyFont="1" applyBorder="1" applyAlignment="1">
      <alignment wrapText="1"/>
      <protection/>
    </xf>
    <xf numFmtId="4" fontId="4" fillId="0" borderId="10" xfId="0" applyNumberFormat="1" applyFont="1" applyFill="1" applyBorder="1" applyAlignment="1" applyProtection="1">
      <alignment vertical="center"/>
      <protection locked="0"/>
    </xf>
    <xf numFmtId="4" fontId="4" fillId="34" borderId="10" xfId="0" applyNumberFormat="1" applyFont="1" applyFill="1" applyBorder="1" applyAlignment="1" applyProtection="1">
      <alignment/>
      <protection locked="0"/>
    </xf>
    <xf numFmtId="4" fontId="4" fillId="38" borderId="10" xfId="0" applyNumberFormat="1" applyFont="1" applyFill="1" applyBorder="1" applyAlignment="1">
      <alignment/>
    </xf>
    <xf numFmtId="4" fontId="16" fillId="0" borderId="11" xfId="42" applyNumberFormat="1" applyFont="1" applyFill="1" applyBorder="1" applyAlignment="1">
      <alignment horizontal="left" wrapText="1"/>
      <protection/>
    </xf>
    <xf numFmtId="4" fontId="16" fillId="0" borderId="11" xfId="42" applyNumberFormat="1" applyFont="1" applyBorder="1">
      <alignment/>
      <protection/>
    </xf>
    <xf numFmtId="4" fontId="16" fillId="0" borderId="12" xfId="42" applyNumberFormat="1" applyFont="1" applyFill="1" applyBorder="1" applyAlignment="1">
      <alignment horizontal="left" wrapText="1"/>
      <protection/>
    </xf>
    <xf numFmtId="4" fontId="16" fillId="0" borderId="12" xfId="42" applyNumberFormat="1" applyFont="1" applyBorder="1">
      <alignment/>
      <protection/>
    </xf>
    <xf numFmtId="4" fontId="16" fillId="0" borderId="13" xfId="42" applyNumberFormat="1" applyFont="1" applyFill="1" applyBorder="1" applyAlignment="1">
      <alignment horizontal="left" wrapText="1"/>
      <protection/>
    </xf>
    <xf numFmtId="4" fontId="16" fillId="0" borderId="13" xfId="42" applyNumberFormat="1" applyFont="1" applyBorder="1">
      <alignment/>
      <protection/>
    </xf>
    <xf numFmtId="4" fontId="12" fillId="0" borderId="14" xfId="42" applyNumberFormat="1" applyFont="1" applyBorder="1">
      <alignment/>
      <protection/>
    </xf>
    <xf numFmtId="4" fontId="4" fillId="0" borderId="0" xfId="0" applyNumberFormat="1" applyFont="1" applyAlignment="1">
      <alignment/>
    </xf>
    <xf numFmtId="0" fontId="8" fillId="35" borderId="10" xfId="0" applyFont="1" applyFill="1" applyBorder="1" applyAlignment="1" applyProtection="1">
      <alignment vertical="center" wrapText="1"/>
      <protection/>
    </xf>
    <xf numFmtId="4" fontId="0" fillId="34" borderId="10" xfId="0" applyNumberFormat="1" applyFont="1" applyFill="1" applyBorder="1" applyAlignment="1">
      <alignment/>
    </xf>
    <xf numFmtId="10" fontId="0" fillId="34" borderId="10" xfId="0" applyNumberFormat="1" applyFont="1" applyFill="1" applyBorder="1" applyAlignment="1">
      <alignment/>
    </xf>
    <xf numFmtId="0" fontId="10" fillId="35" borderId="10" xfId="0" applyFont="1" applyFill="1" applyBorder="1" applyAlignment="1" applyProtection="1">
      <alignment horizontal="center" vertical="center" wrapText="1"/>
      <protection/>
    </xf>
    <xf numFmtId="0" fontId="10" fillId="35" borderId="10" xfId="0" applyFont="1" applyFill="1" applyBorder="1" applyAlignment="1" applyProtection="1">
      <alignment horizontal="left" vertical="center" wrapText="1"/>
      <protection/>
    </xf>
    <xf numFmtId="0" fontId="10" fillId="35" borderId="10" xfId="0" applyFont="1" applyFill="1" applyBorder="1" applyAlignment="1" applyProtection="1">
      <alignment vertical="center" wrapText="1"/>
      <protection/>
    </xf>
    <xf numFmtId="0" fontId="0" fillId="34" borderId="10" xfId="0" applyFont="1" applyFill="1" applyBorder="1" applyAlignment="1">
      <alignment/>
    </xf>
    <xf numFmtId="10" fontId="0" fillId="34" borderId="10" xfId="0" applyNumberFormat="1" applyFont="1" applyFill="1" applyBorder="1" applyAlignment="1">
      <alignment/>
    </xf>
    <xf numFmtId="4" fontId="0" fillId="34" borderId="10" xfId="0" applyNumberFormat="1" applyFont="1" applyFill="1" applyBorder="1" applyAlignment="1">
      <alignment/>
    </xf>
    <xf numFmtId="0" fontId="0" fillId="34" borderId="10" xfId="0" applyFont="1" applyFill="1" applyBorder="1" applyAlignment="1">
      <alignment/>
    </xf>
    <xf numFmtId="0" fontId="14" fillId="35" borderId="10" xfId="0" applyFont="1" applyFill="1" applyBorder="1" applyAlignment="1" applyProtection="1">
      <alignment wrapText="1"/>
      <protection/>
    </xf>
    <xf numFmtId="4" fontId="4" fillId="38" borderId="10" xfId="0" applyNumberFormat="1" applyFont="1" applyFill="1" applyBorder="1" applyAlignment="1">
      <alignment vertical="center"/>
    </xf>
    <xf numFmtId="1" fontId="12" fillId="0" borderId="0" xfId="41" applyNumberFormat="1" applyFont="1">
      <alignment/>
      <protection/>
    </xf>
    <xf numFmtId="1" fontId="15" fillId="0" borderId="16" xfId="41" applyNumberFormat="1" applyFont="1" applyBorder="1" applyAlignment="1">
      <alignment horizontal="center" wrapText="1"/>
      <protection/>
    </xf>
    <xf numFmtId="1" fontId="4" fillId="34" borderId="10" xfId="0" applyNumberFormat="1" applyFont="1" applyFill="1" applyBorder="1" applyAlignment="1">
      <alignment/>
    </xf>
    <xf numFmtId="0" fontId="13" fillId="35" borderId="10" xfId="0" applyFont="1" applyFill="1" applyBorder="1" applyAlignment="1" applyProtection="1">
      <alignment horizontal="center" vertical="center" wrapText="1"/>
      <protection/>
    </xf>
    <xf numFmtId="0" fontId="13" fillId="35" borderId="10" xfId="0" applyFont="1" applyFill="1" applyBorder="1" applyAlignment="1" applyProtection="1">
      <alignment horizontal="left" vertical="center" wrapText="1"/>
      <protection/>
    </xf>
    <xf numFmtId="0" fontId="9" fillId="0" borderId="28" xfId="0" applyFont="1" applyBorder="1" applyAlignment="1" applyProtection="1">
      <alignment horizontal="center"/>
      <protection/>
    </xf>
    <xf numFmtId="0" fontId="12" fillId="0" borderId="28" xfId="0" applyFont="1" applyFill="1" applyBorder="1" applyAlignment="1" applyProtection="1">
      <alignment wrapText="1"/>
      <protection/>
    </xf>
    <xf numFmtId="1" fontId="4" fillId="0" borderId="28" xfId="0" applyNumberFormat="1" applyFont="1" applyBorder="1" applyAlignment="1">
      <alignment/>
    </xf>
    <xf numFmtId="4" fontId="4" fillId="33" borderId="28" xfId="0" applyNumberFormat="1" applyFont="1" applyFill="1" applyBorder="1" applyAlignment="1" applyProtection="1">
      <alignment horizontal="center"/>
      <protection/>
    </xf>
    <xf numFmtId="10" fontId="4" fillId="33" borderId="28" xfId="0" applyNumberFormat="1" applyFont="1" applyFill="1" applyBorder="1" applyAlignment="1" applyProtection="1">
      <alignment horizontal="center"/>
      <protection/>
    </xf>
    <xf numFmtId="4" fontId="4" fillId="0" borderId="28" xfId="0" applyNumberFormat="1" applyFont="1" applyFill="1" applyBorder="1" applyAlignment="1" applyProtection="1">
      <alignment vertical="center"/>
      <protection locked="0"/>
    </xf>
    <xf numFmtId="4" fontId="4" fillId="0" borderId="28" xfId="0" applyNumberFormat="1" applyFont="1" applyBorder="1" applyAlignment="1">
      <alignment vertical="center"/>
    </xf>
    <xf numFmtId="0" fontId="19" fillId="0" borderId="29" xfId="0" applyFont="1" applyBorder="1" applyAlignment="1" applyProtection="1">
      <alignment horizontal="center"/>
      <protection/>
    </xf>
    <xf numFmtId="0" fontId="16" fillId="0" borderId="30" xfId="0" applyFont="1" applyFill="1" applyBorder="1" applyAlignment="1" applyProtection="1">
      <alignment wrapText="1"/>
      <protection/>
    </xf>
    <xf numFmtId="0" fontId="19" fillId="33" borderId="30" xfId="0" applyFont="1" applyFill="1" applyBorder="1" applyAlignment="1" applyProtection="1">
      <alignment horizontal="center"/>
      <protection/>
    </xf>
    <xf numFmtId="1" fontId="15" fillId="0" borderId="30" xfId="0" applyNumberFormat="1" applyFont="1" applyBorder="1" applyAlignment="1">
      <alignment/>
    </xf>
    <xf numFmtId="4" fontId="15" fillId="33" borderId="30" xfId="0" applyNumberFormat="1" applyFont="1" applyFill="1" applyBorder="1" applyAlignment="1" applyProtection="1">
      <alignment horizontal="center"/>
      <protection/>
    </xf>
    <xf numFmtId="10" fontId="15" fillId="33" borderId="30" xfId="0" applyNumberFormat="1" applyFont="1" applyFill="1" applyBorder="1" applyAlignment="1" applyProtection="1">
      <alignment horizontal="center"/>
      <protection/>
    </xf>
    <xf numFmtId="4" fontId="15" fillId="0" borderId="30" xfId="0" applyNumberFormat="1" applyFont="1" applyFill="1" applyBorder="1" applyAlignment="1" applyProtection="1">
      <alignment/>
      <protection locked="0"/>
    </xf>
    <xf numFmtId="4" fontId="15" fillId="0" borderId="30" xfId="0" applyNumberFormat="1" applyFont="1" applyBorder="1" applyAlignment="1">
      <alignment/>
    </xf>
    <xf numFmtId="4" fontId="15" fillId="0" borderId="31" xfId="0" applyNumberFormat="1" applyFont="1" applyBorder="1" applyAlignment="1">
      <alignment/>
    </xf>
    <xf numFmtId="0" fontId="5" fillId="0" borderId="0" xfId="0" applyFont="1" applyAlignment="1">
      <alignment/>
    </xf>
    <xf numFmtId="10" fontId="0" fillId="0" borderId="0" xfId="0" applyNumberFormat="1" applyAlignment="1">
      <alignment/>
    </xf>
    <xf numFmtId="10" fontId="6" fillId="0" borderId="0" xfId="0" applyNumberFormat="1" applyFont="1" applyBorder="1" applyAlignment="1" applyProtection="1">
      <alignment vertical="center" wrapText="1"/>
      <protection/>
    </xf>
    <xf numFmtId="10" fontId="9" fillId="0" borderId="10" xfId="0" applyNumberFormat="1" applyFont="1" applyBorder="1" applyAlignment="1" applyProtection="1">
      <alignment horizontal="right" vertical="center"/>
      <protection/>
    </xf>
    <xf numFmtId="10" fontId="9" fillId="0" borderId="10" xfId="0" applyNumberFormat="1" applyFont="1" applyFill="1" applyBorder="1" applyAlignment="1" applyProtection="1">
      <alignment horizontal="right" vertical="center"/>
      <protection/>
    </xf>
    <xf numFmtId="10" fontId="9" fillId="34" borderId="10" xfId="0" applyNumberFormat="1" applyFont="1" applyFill="1" applyBorder="1" applyAlignment="1" applyProtection="1">
      <alignment horizontal="right" vertical="center"/>
      <protection/>
    </xf>
    <xf numFmtId="10" fontId="12" fillId="0" borderId="0" xfId="42" applyNumberFormat="1" applyFont="1">
      <alignment/>
      <protection/>
    </xf>
    <xf numFmtId="10" fontId="2" fillId="0" borderId="14" xfId="42" applyNumberFormat="1" applyBorder="1">
      <alignment/>
      <protection/>
    </xf>
    <xf numFmtId="10" fontId="2" fillId="0" borderId="0" xfId="42" applyNumberFormat="1">
      <alignment/>
      <protection/>
    </xf>
    <xf numFmtId="2" fontId="4" fillId="0" borderId="0" xfId="0" applyNumberFormat="1" applyFont="1" applyBorder="1" applyAlignment="1">
      <alignment vertical="center"/>
    </xf>
    <xf numFmtId="10" fontId="8" fillId="35" borderId="10" xfId="0" applyNumberFormat="1" applyFont="1" applyFill="1" applyBorder="1" applyAlignment="1" applyProtection="1">
      <alignment vertical="center" wrapText="1"/>
      <protection/>
    </xf>
    <xf numFmtId="0" fontId="10" fillId="35" borderId="10" xfId="0" applyFont="1" applyFill="1" applyBorder="1" applyAlignment="1" applyProtection="1">
      <alignment wrapText="1"/>
      <protection/>
    </xf>
    <xf numFmtId="10" fontId="10" fillId="35" borderId="10" xfId="0" applyNumberFormat="1" applyFont="1" applyFill="1" applyBorder="1" applyAlignment="1" applyProtection="1">
      <alignment horizontal="right" vertical="center" wrapText="1"/>
      <protection/>
    </xf>
    <xf numFmtId="0" fontId="0" fillId="34" borderId="10" xfId="0" applyFill="1" applyBorder="1" applyAlignment="1">
      <alignment horizontal="center" vertical="center"/>
    </xf>
    <xf numFmtId="10" fontId="0" fillId="34" borderId="10" xfId="0" applyNumberFormat="1" applyFill="1" applyBorder="1" applyAlignment="1">
      <alignment horizontal="right" vertical="center"/>
    </xf>
    <xf numFmtId="0" fontId="11" fillId="0" borderId="28" xfId="0" applyFont="1" applyFill="1" applyBorder="1" applyAlignment="1" applyProtection="1">
      <alignment vertical="center" wrapText="1"/>
      <protection/>
    </xf>
    <xf numFmtId="0" fontId="9" fillId="0" borderId="28" xfId="0" applyFont="1" applyFill="1" applyBorder="1" applyAlignment="1" applyProtection="1">
      <alignment horizontal="center" vertical="center"/>
      <protection/>
    </xf>
    <xf numFmtId="2" fontId="9" fillId="0" borderId="28" xfId="0" applyNumberFormat="1" applyFont="1" applyFill="1" applyBorder="1" applyAlignment="1" applyProtection="1">
      <alignment horizontal="right" vertical="center"/>
      <protection/>
    </xf>
    <xf numFmtId="10" fontId="9" fillId="0" borderId="28" xfId="0" applyNumberFormat="1" applyFont="1" applyFill="1" applyBorder="1" applyAlignment="1" applyProtection="1">
      <alignment horizontal="right" vertical="center"/>
      <protection/>
    </xf>
    <xf numFmtId="0" fontId="15" fillId="0" borderId="29" xfId="0" applyFont="1" applyBorder="1" applyAlignment="1">
      <alignment/>
    </xf>
    <xf numFmtId="0" fontId="13" fillId="0" borderId="30" xfId="0" applyFont="1" applyFill="1" applyBorder="1" applyAlignment="1" applyProtection="1">
      <alignment vertical="center" wrapText="1"/>
      <protection/>
    </xf>
    <xf numFmtId="0" fontId="15" fillId="0" borderId="30" xfId="0" applyFont="1" applyBorder="1" applyAlignment="1">
      <alignment/>
    </xf>
    <xf numFmtId="0" fontId="15" fillId="0" borderId="30" xfId="0" applyFont="1" applyBorder="1" applyAlignment="1">
      <alignment horizontal="center"/>
    </xf>
    <xf numFmtId="10" fontId="15" fillId="0" borderId="30" xfId="0" applyNumberFormat="1" applyFont="1" applyBorder="1" applyAlignment="1">
      <alignment/>
    </xf>
    <xf numFmtId="4" fontId="15" fillId="0" borderId="30" xfId="0" applyNumberFormat="1" applyFont="1" applyFill="1" applyBorder="1" applyAlignment="1">
      <alignment vertical="center"/>
    </xf>
    <xf numFmtId="4" fontId="15" fillId="0" borderId="31" xfId="0" applyNumberFormat="1" applyFont="1" applyFill="1" applyBorder="1" applyAlignment="1">
      <alignment vertical="center"/>
    </xf>
    <xf numFmtId="0" fontId="9" fillId="0" borderId="28" xfId="0" applyFont="1" applyFill="1" applyBorder="1" applyAlignment="1" applyProtection="1">
      <alignment horizontal="center"/>
      <protection/>
    </xf>
    <xf numFmtId="0" fontId="4" fillId="0" borderId="28" xfId="0" applyFont="1" applyBorder="1" applyAlignment="1">
      <alignment horizontal="center"/>
    </xf>
    <xf numFmtId="2" fontId="9" fillId="0" borderId="28" xfId="0" applyNumberFormat="1" applyFont="1" applyFill="1" applyBorder="1" applyAlignment="1" applyProtection="1">
      <alignment horizontal="center" vertical="center"/>
      <protection/>
    </xf>
    <xf numFmtId="0" fontId="5" fillId="0" borderId="29" xfId="0" applyFont="1" applyBorder="1" applyAlignment="1">
      <alignment/>
    </xf>
    <xf numFmtId="0" fontId="5" fillId="0" borderId="30" xfId="0" applyFont="1" applyBorder="1" applyAlignment="1">
      <alignment/>
    </xf>
    <xf numFmtId="0" fontId="5" fillId="0" borderId="30" xfId="0" applyFont="1" applyBorder="1" applyAlignment="1">
      <alignment horizontal="center"/>
    </xf>
    <xf numFmtId="2" fontId="0" fillId="0" borderId="0" xfId="0" applyNumberFormat="1" applyBorder="1" applyAlignment="1">
      <alignment/>
    </xf>
    <xf numFmtId="2" fontId="4" fillId="0" borderId="0" xfId="0" applyNumberFormat="1" applyFont="1" applyFill="1" applyBorder="1" applyAlignment="1">
      <alignment/>
    </xf>
    <xf numFmtId="0" fontId="4" fillId="0" borderId="0" xfId="0" applyFont="1" applyFill="1" applyBorder="1" applyAlignment="1">
      <alignment/>
    </xf>
    <xf numFmtId="0" fontId="5" fillId="0" borderId="20" xfId="41" applyFont="1" applyBorder="1" applyAlignment="1">
      <alignment wrapText="1"/>
      <protection/>
    </xf>
    <xf numFmtId="4" fontId="5" fillId="0" borderId="30" xfId="0" applyNumberFormat="1" applyFont="1" applyBorder="1" applyAlignment="1">
      <alignment/>
    </xf>
    <xf numFmtId="1" fontId="4" fillId="0" borderId="28" xfId="0" applyNumberFormat="1" applyFont="1" applyBorder="1" applyAlignment="1">
      <alignment wrapText="1"/>
    </xf>
    <xf numFmtId="1" fontId="4" fillId="0" borderId="28" xfId="0" applyNumberFormat="1" applyFont="1" applyBorder="1" applyAlignment="1">
      <alignment horizontal="center" wrapText="1"/>
    </xf>
    <xf numFmtId="1" fontId="4" fillId="0" borderId="28" xfId="0" applyNumberFormat="1" applyFont="1" applyBorder="1" applyAlignment="1">
      <alignment horizontal="center"/>
    </xf>
    <xf numFmtId="2" fontId="4" fillId="0" borderId="28" xfId="0" applyNumberFormat="1" applyFont="1" applyBorder="1" applyAlignment="1">
      <alignment horizontal="center"/>
    </xf>
    <xf numFmtId="10" fontId="9" fillId="0" borderId="28" xfId="0" applyNumberFormat="1" applyFont="1" applyBorder="1" applyAlignment="1" applyProtection="1">
      <alignment horizontal="right" vertical="center"/>
      <protection/>
    </xf>
    <xf numFmtId="1" fontId="15" fillId="0" borderId="30" xfId="0" applyNumberFormat="1" applyFont="1" applyFill="1" applyBorder="1" applyAlignment="1">
      <alignment wrapText="1"/>
    </xf>
    <xf numFmtId="0" fontId="15" fillId="0" borderId="13" xfId="42" applyFont="1" applyFill="1" applyBorder="1" applyAlignment="1">
      <alignment horizontal="left" wrapText="1"/>
      <protection/>
    </xf>
    <xf numFmtId="4" fontId="4" fillId="0" borderId="0" xfId="42" applyNumberFormat="1" applyFont="1" applyBorder="1" applyAlignment="1">
      <alignment horizontal="left"/>
      <protection/>
    </xf>
    <xf numFmtId="0" fontId="6" fillId="0" borderId="0" xfId="0" applyFont="1" applyBorder="1" applyAlignment="1" applyProtection="1">
      <alignment vertical="center" wrapText="1"/>
      <protection/>
    </xf>
    <xf numFmtId="0" fontId="15" fillId="0" borderId="11" xfId="42" applyFont="1" applyFill="1" applyBorder="1" applyAlignment="1">
      <alignment horizontal="left" wrapText="1"/>
      <protection/>
    </xf>
    <xf numFmtId="0" fontId="15" fillId="0" borderId="12" xfId="42" applyFont="1" applyFill="1" applyBorder="1" applyAlignment="1">
      <alignment horizontal="left" wrapText="1"/>
      <protection/>
    </xf>
    <xf numFmtId="0" fontId="6" fillId="0" borderId="32" xfId="0" applyFont="1" applyBorder="1" applyAlignment="1" applyProtection="1">
      <alignment horizontal="center" vertical="center" wrapText="1"/>
      <protection/>
    </xf>
    <xf numFmtId="0" fontId="0" fillId="0" borderId="0" xfId="42" applyFont="1" applyBorder="1" applyAlignment="1">
      <alignment horizontal="left"/>
      <protection/>
    </xf>
    <xf numFmtId="0" fontId="10" fillId="35" borderId="10" xfId="0" applyFont="1" applyFill="1" applyBorder="1" applyAlignment="1" applyProtection="1">
      <alignment horizontal="left" vertical="center" wrapText="1"/>
      <protection/>
    </xf>
    <xf numFmtId="1" fontId="5" fillId="0" borderId="10" xfId="0" applyNumberFormat="1" applyFont="1" applyBorder="1" applyAlignment="1">
      <alignment horizontal="center" wrapText="1"/>
    </xf>
  </cellXfs>
  <cellStyles count="51">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_List1" xfId="41"/>
    <cellStyle name="Navadno_List3" xfId="42"/>
    <cellStyle name="Nevtralno" xfId="43"/>
    <cellStyle name="Followed Hyperlink" xfId="44"/>
    <cellStyle name="Percent" xfId="45"/>
    <cellStyle name="Opomba" xfId="46"/>
    <cellStyle name="Opozorilo"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Currency" xfId="59"/>
    <cellStyle name="Currency [0]" xfId="60"/>
    <cellStyle name="Comma" xfId="61"/>
    <cellStyle name="Comma [0]" xfId="62"/>
    <cellStyle name="Vnos" xfId="63"/>
    <cellStyle name="Vsota"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399"/>
  <sheetViews>
    <sheetView workbookViewId="0" topLeftCell="A1">
      <selection activeCell="D53" sqref="D53"/>
    </sheetView>
  </sheetViews>
  <sheetFormatPr defaultColWidth="9.00390625" defaultRowHeight="23.25" customHeight="1"/>
  <cols>
    <col min="1" max="1" width="6.00390625" style="0" customWidth="1"/>
    <col min="2" max="2" width="53.875" style="0" customWidth="1"/>
    <col min="3" max="3" width="8.125" style="0" customWidth="1"/>
    <col min="4" max="4" width="10.50390625" style="124" customWidth="1"/>
    <col min="5" max="5" width="9.375" style="158" customWidth="1"/>
    <col min="6" max="6" width="6.50390625" style="145" customWidth="1"/>
    <col min="7" max="7" width="8.875" style="162" customWidth="1"/>
    <col min="8" max="8" width="10.50390625" style="162" customWidth="1"/>
    <col min="9" max="9" width="8.875" style="162" customWidth="1"/>
    <col min="10" max="10" width="11.375" style="162" customWidth="1"/>
  </cols>
  <sheetData>
    <row r="1" spans="1:10" ht="23.25" customHeight="1">
      <c r="A1" s="1" t="s">
        <v>0</v>
      </c>
      <c r="B1" s="2"/>
      <c r="C1" s="3"/>
      <c r="D1" s="188"/>
      <c r="E1" s="147"/>
      <c r="F1" s="135"/>
      <c r="G1" s="160"/>
      <c r="H1" s="160"/>
      <c r="I1" s="160"/>
      <c r="J1" s="160"/>
    </row>
    <row r="2" spans="1:10" ht="23.25" customHeight="1">
      <c r="A2" s="1" t="s">
        <v>1</v>
      </c>
      <c r="B2" s="2"/>
      <c r="C2" s="3"/>
      <c r="D2" s="188"/>
      <c r="E2" s="147"/>
      <c r="F2" s="135"/>
      <c r="G2" s="160"/>
      <c r="H2" s="160"/>
      <c r="I2" s="160"/>
      <c r="J2" s="160"/>
    </row>
    <row r="3" spans="1:10" ht="23.25" customHeight="1">
      <c r="A3" s="1" t="s">
        <v>2</v>
      </c>
      <c r="B3" s="2"/>
      <c r="C3" s="3"/>
      <c r="D3" s="188"/>
      <c r="E3" s="147"/>
      <c r="F3" s="135"/>
      <c r="G3" s="160"/>
      <c r="H3" s="160"/>
      <c r="I3" s="160"/>
      <c r="J3" s="160"/>
    </row>
    <row r="4" spans="1:10" ht="23.25" customHeight="1">
      <c r="A4" s="2"/>
      <c r="B4" s="2"/>
      <c r="C4" s="3"/>
      <c r="D4" s="188"/>
      <c r="E4" s="147"/>
      <c r="F4" s="135"/>
      <c r="G4" s="160"/>
      <c r="H4" s="160"/>
      <c r="I4" s="160"/>
      <c r="J4" s="160"/>
    </row>
    <row r="5" spans="1:10" ht="23.25" customHeight="1">
      <c r="A5" s="2" t="s">
        <v>3</v>
      </c>
      <c r="B5" s="1"/>
      <c r="C5" s="3"/>
      <c r="D5" s="188"/>
      <c r="E5" s="147"/>
      <c r="F5" s="135"/>
      <c r="G5" s="160"/>
      <c r="H5" s="160"/>
      <c r="I5" s="160"/>
      <c r="J5" s="160"/>
    </row>
    <row r="6" spans="1:10" ht="23.25" customHeight="1">
      <c r="A6" s="2" t="s">
        <v>4</v>
      </c>
      <c r="B6" s="4"/>
      <c r="C6" s="3"/>
      <c r="D6" s="188"/>
      <c r="E6" s="147"/>
      <c r="F6" s="135"/>
      <c r="G6" s="160"/>
      <c r="H6" s="160"/>
      <c r="I6" s="160"/>
      <c r="J6" s="160"/>
    </row>
    <row r="7" spans="1:10" ht="23.25" customHeight="1">
      <c r="A7" s="2"/>
      <c r="B7" s="2"/>
      <c r="C7" s="3"/>
      <c r="D7" s="188"/>
      <c r="E7" s="147"/>
      <c r="F7" s="135"/>
      <c r="G7" s="160"/>
      <c r="H7" s="160"/>
      <c r="I7" s="160"/>
      <c r="J7" s="160"/>
    </row>
    <row r="8" spans="1:10" ht="23.25" customHeight="1">
      <c r="A8" s="2" t="s">
        <v>5</v>
      </c>
      <c r="B8" s="1"/>
      <c r="C8" s="3"/>
      <c r="D8" s="188"/>
      <c r="E8" s="147"/>
      <c r="F8" s="135"/>
      <c r="G8" s="160"/>
      <c r="H8" s="160"/>
      <c r="I8" s="160"/>
      <c r="J8" s="160"/>
    </row>
    <row r="9" spans="1:10" ht="23.25" customHeight="1">
      <c r="A9" s="2"/>
      <c r="B9" s="1"/>
      <c r="C9" s="3"/>
      <c r="D9" s="188"/>
      <c r="E9" s="147"/>
      <c r="F9" s="135"/>
      <c r="G9" s="160"/>
      <c r="H9" s="160"/>
      <c r="I9" s="160"/>
      <c r="J9" s="160"/>
    </row>
    <row r="10" spans="1:10" ht="23.25" customHeight="1">
      <c r="A10" s="2"/>
      <c r="B10" s="2"/>
      <c r="C10" s="3"/>
      <c r="D10" s="188"/>
      <c r="E10" s="147"/>
      <c r="F10" s="135"/>
      <c r="G10" s="160"/>
      <c r="H10" s="160"/>
      <c r="I10" s="160"/>
      <c r="J10" s="160"/>
    </row>
    <row r="12" spans="1:7" ht="36.75" customHeight="1" thickBot="1">
      <c r="A12" s="254" t="s">
        <v>115</v>
      </c>
      <c r="B12" s="254"/>
      <c r="C12" s="254"/>
      <c r="E12" s="148"/>
      <c r="F12" s="136"/>
      <c r="G12" s="161"/>
    </row>
    <row r="13" spans="1:10" ht="40.5" customHeight="1">
      <c r="A13" s="40" t="s">
        <v>6</v>
      </c>
      <c r="B13" s="35" t="s">
        <v>7</v>
      </c>
      <c r="C13" s="34" t="s">
        <v>8</v>
      </c>
      <c r="D13" s="189" t="s">
        <v>252</v>
      </c>
      <c r="E13" s="149" t="s">
        <v>9</v>
      </c>
      <c r="F13" s="130" t="s">
        <v>10</v>
      </c>
      <c r="G13" s="163" t="s">
        <v>247</v>
      </c>
      <c r="H13" s="149" t="s">
        <v>11</v>
      </c>
      <c r="I13" s="163" t="s">
        <v>12</v>
      </c>
      <c r="J13" s="164" t="s">
        <v>13</v>
      </c>
    </row>
    <row r="14" spans="1:10" ht="12.75">
      <c r="A14" s="83"/>
      <c r="B14" s="176" t="s">
        <v>14</v>
      </c>
      <c r="C14" s="100"/>
      <c r="D14" s="190"/>
      <c r="E14" s="177"/>
      <c r="F14" s="178"/>
      <c r="G14" s="177"/>
      <c r="H14" s="177"/>
      <c r="I14" s="177"/>
      <c r="J14" s="177"/>
    </row>
    <row r="15" spans="1:10" ht="30">
      <c r="A15" s="85">
        <v>1</v>
      </c>
      <c r="B15" s="6" t="s">
        <v>253</v>
      </c>
      <c r="C15" s="85" t="s">
        <v>15</v>
      </c>
      <c r="D15" s="117">
        <v>5</v>
      </c>
      <c r="E15" s="150"/>
      <c r="F15" s="137"/>
      <c r="G15" s="165">
        <f>+E15*(1+F15)</f>
        <v>0</v>
      </c>
      <c r="H15" s="105">
        <f>+E15*D15</f>
        <v>0</v>
      </c>
      <c r="I15" s="105">
        <f>+H15*F15</f>
        <v>0</v>
      </c>
      <c r="J15" s="105">
        <f>+H15+I15</f>
        <v>0</v>
      </c>
    </row>
    <row r="16" spans="1:10" ht="12.75">
      <c r="A16" s="179"/>
      <c r="B16" s="180" t="s">
        <v>16</v>
      </c>
      <c r="C16" s="179"/>
      <c r="D16" s="191"/>
      <c r="E16" s="179"/>
      <c r="F16" s="179"/>
      <c r="G16" s="179"/>
      <c r="H16" s="179"/>
      <c r="I16" s="179"/>
      <c r="J16" s="179"/>
    </row>
    <row r="17" spans="1:10" ht="20.25">
      <c r="A17" s="5">
        <v>2</v>
      </c>
      <c r="B17" s="7" t="s">
        <v>18</v>
      </c>
      <c r="C17" s="5" t="s">
        <v>15</v>
      </c>
      <c r="D17" s="119">
        <v>30</v>
      </c>
      <c r="E17" s="144"/>
      <c r="F17" s="137"/>
      <c r="G17" s="165">
        <f>+E17*(1+F17)</f>
        <v>0</v>
      </c>
      <c r="H17" s="105">
        <f>+E17*D17</f>
        <v>0</v>
      </c>
      <c r="I17" s="105">
        <f>+H17*F17</f>
        <v>0</v>
      </c>
      <c r="J17" s="105">
        <f>+H17+I17</f>
        <v>0</v>
      </c>
    </row>
    <row r="18" spans="1:10" ht="20.25">
      <c r="A18" s="5">
        <v>3</v>
      </c>
      <c r="B18" s="7" t="s">
        <v>226</v>
      </c>
      <c r="C18" s="5" t="s">
        <v>15</v>
      </c>
      <c r="D18" s="119">
        <v>12</v>
      </c>
      <c r="E18" s="144"/>
      <c r="F18" s="137"/>
      <c r="G18" s="165">
        <f aca="true" t="shared" si="0" ref="G18:G81">+E18*(1+F18)</f>
        <v>0</v>
      </c>
      <c r="H18" s="105">
        <f aca="true" t="shared" si="1" ref="H18:H32">+E18*D18</f>
        <v>0</v>
      </c>
      <c r="I18" s="105">
        <f aca="true" t="shared" si="2" ref="I18:I24">+H18*F18</f>
        <v>0</v>
      </c>
      <c r="J18" s="105">
        <f aca="true" t="shared" si="3" ref="J18:J24">+H18+I18</f>
        <v>0</v>
      </c>
    </row>
    <row r="19" spans="1:10" ht="20.25">
      <c r="A19" s="5">
        <v>4</v>
      </c>
      <c r="B19" s="7" t="s">
        <v>227</v>
      </c>
      <c r="C19" s="5" t="s">
        <v>15</v>
      </c>
      <c r="D19" s="119">
        <v>6</v>
      </c>
      <c r="E19" s="144"/>
      <c r="F19" s="137"/>
      <c r="G19" s="165">
        <f t="shared" si="0"/>
        <v>0</v>
      </c>
      <c r="H19" s="105">
        <f t="shared" si="1"/>
        <v>0</v>
      </c>
      <c r="I19" s="105">
        <f t="shared" si="2"/>
        <v>0</v>
      </c>
      <c r="J19" s="105">
        <f t="shared" si="3"/>
        <v>0</v>
      </c>
    </row>
    <row r="20" spans="1:10" ht="20.25">
      <c r="A20" s="5">
        <v>5</v>
      </c>
      <c r="B20" s="110" t="s">
        <v>287</v>
      </c>
      <c r="C20" s="5" t="s">
        <v>15</v>
      </c>
      <c r="D20" s="119">
        <v>15</v>
      </c>
      <c r="E20" s="144"/>
      <c r="F20" s="137"/>
      <c r="G20" s="165">
        <f t="shared" si="0"/>
        <v>0</v>
      </c>
      <c r="H20" s="105">
        <f t="shared" si="1"/>
        <v>0</v>
      </c>
      <c r="I20" s="105">
        <f t="shared" si="2"/>
        <v>0</v>
      </c>
      <c r="J20" s="105">
        <f t="shared" si="3"/>
        <v>0</v>
      </c>
    </row>
    <row r="21" spans="1:10" ht="20.25">
      <c r="A21" s="5">
        <v>6</v>
      </c>
      <c r="B21" s="110" t="s">
        <v>286</v>
      </c>
      <c r="C21" s="116" t="s">
        <v>15</v>
      </c>
      <c r="D21" s="119">
        <v>15</v>
      </c>
      <c r="E21" s="144"/>
      <c r="F21" s="137"/>
      <c r="G21" s="165">
        <f t="shared" si="0"/>
        <v>0</v>
      </c>
      <c r="H21" s="105">
        <f t="shared" si="1"/>
        <v>0</v>
      </c>
      <c r="I21" s="105">
        <f t="shared" si="2"/>
        <v>0</v>
      </c>
      <c r="J21" s="105">
        <f t="shared" si="3"/>
        <v>0</v>
      </c>
    </row>
    <row r="22" spans="1:10" ht="20.25">
      <c r="A22" s="5">
        <v>7</v>
      </c>
      <c r="B22" s="110" t="s">
        <v>288</v>
      </c>
      <c r="C22" s="5" t="s">
        <v>15</v>
      </c>
      <c r="D22" s="119">
        <v>15</v>
      </c>
      <c r="E22" s="144"/>
      <c r="F22" s="137"/>
      <c r="G22" s="165">
        <f t="shared" si="0"/>
        <v>0</v>
      </c>
      <c r="H22" s="105">
        <f t="shared" si="1"/>
        <v>0</v>
      </c>
      <c r="I22" s="105">
        <f t="shared" si="2"/>
        <v>0</v>
      </c>
      <c r="J22" s="105">
        <f t="shared" si="3"/>
        <v>0</v>
      </c>
    </row>
    <row r="23" spans="1:10" ht="20.25">
      <c r="A23" s="5">
        <v>8</v>
      </c>
      <c r="B23" s="7" t="s">
        <v>19</v>
      </c>
      <c r="C23" s="5" t="s">
        <v>15</v>
      </c>
      <c r="D23" s="119">
        <v>17</v>
      </c>
      <c r="E23" s="144"/>
      <c r="F23" s="137"/>
      <c r="G23" s="165">
        <f t="shared" si="0"/>
        <v>0</v>
      </c>
      <c r="H23" s="105">
        <f t="shared" si="1"/>
        <v>0</v>
      </c>
      <c r="I23" s="105">
        <f t="shared" si="2"/>
        <v>0</v>
      </c>
      <c r="J23" s="105">
        <f t="shared" si="3"/>
        <v>0</v>
      </c>
    </row>
    <row r="24" spans="1:10" ht="20.25">
      <c r="A24" s="5">
        <v>9</v>
      </c>
      <c r="B24" s="110" t="s">
        <v>293</v>
      </c>
      <c r="C24" s="5" t="s">
        <v>20</v>
      </c>
      <c r="D24" s="119">
        <v>15</v>
      </c>
      <c r="E24" s="144"/>
      <c r="F24" s="137"/>
      <c r="G24" s="165">
        <f t="shared" si="0"/>
        <v>0</v>
      </c>
      <c r="H24" s="105">
        <f t="shared" si="1"/>
        <v>0</v>
      </c>
      <c r="I24" s="105">
        <f t="shared" si="2"/>
        <v>0</v>
      </c>
      <c r="J24" s="105">
        <f t="shared" si="3"/>
        <v>0</v>
      </c>
    </row>
    <row r="25" spans="1:10" ht="12.75">
      <c r="A25" s="83"/>
      <c r="B25" s="181" t="s">
        <v>22</v>
      </c>
      <c r="C25" s="182"/>
      <c r="D25" s="118"/>
      <c r="E25" s="151"/>
      <c r="F25" s="183"/>
      <c r="G25" s="184"/>
      <c r="H25" s="79"/>
      <c r="I25" s="79"/>
      <c r="J25" s="79"/>
    </row>
    <row r="26" spans="1:10" ht="30">
      <c r="A26" s="5">
        <v>10</v>
      </c>
      <c r="B26" s="7" t="s">
        <v>23</v>
      </c>
      <c r="C26" s="5" t="s">
        <v>17</v>
      </c>
      <c r="D26" s="119">
        <v>10</v>
      </c>
      <c r="E26" s="144"/>
      <c r="F26" s="137"/>
      <c r="G26" s="165">
        <f t="shared" si="0"/>
        <v>0</v>
      </c>
      <c r="H26" s="105">
        <f t="shared" si="1"/>
        <v>0</v>
      </c>
      <c r="I26" s="105">
        <f>+H26*F26</f>
        <v>0</v>
      </c>
      <c r="J26" s="105">
        <f>+H26+I26</f>
        <v>0</v>
      </c>
    </row>
    <row r="27" spans="1:10" ht="30">
      <c r="A27" s="5">
        <v>11</v>
      </c>
      <c r="B27" s="110" t="s">
        <v>289</v>
      </c>
      <c r="C27" s="5" t="s">
        <v>17</v>
      </c>
      <c r="D27" s="119">
        <v>15</v>
      </c>
      <c r="E27" s="144"/>
      <c r="F27" s="137"/>
      <c r="G27" s="165">
        <f t="shared" si="0"/>
        <v>0</v>
      </c>
      <c r="H27" s="105">
        <f t="shared" si="1"/>
        <v>0</v>
      </c>
      <c r="I27" s="105">
        <f>+H27*F27</f>
        <v>0</v>
      </c>
      <c r="J27" s="105">
        <f>+H27+I27</f>
        <v>0</v>
      </c>
    </row>
    <row r="28" spans="1:10" ht="12.75">
      <c r="A28" s="5">
        <v>12</v>
      </c>
      <c r="B28" s="7" t="s">
        <v>294</v>
      </c>
      <c r="C28" s="5">
        <v>3</v>
      </c>
      <c r="D28" s="119">
        <v>5</v>
      </c>
      <c r="E28" s="144"/>
      <c r="F28" s="137"/>
      <c r="G28" s="165">
        <f t="shared" si="0"/>
        <v>0</v>
      </c>
      <c r="H28" s="105">
        <f t="shared" si="1"/>
        <v>0</v>
      </c>
      <c r="I28" s="105">
        <f>+H28*F28</f>
        <v>0</v>
      </c>
      <c r="J28" s="105">
        <f>+H28+I28</f>
        <v>0</v>
      </c>
    </row>
    <row r="29" spans="1:10" ht="12.75">
      <c r="A29" s="83"/>
      <c r="B29" s="181" t="s">
        <v>24</v>
      </c>
      <c r="C29" s="182"/>
      <c r="D29" s="118"/>
      <c r="E29" s="184"/>
      <c r="F29" s="185"/>
      <c r="G29" s="184"/>
      <c r="H29" s="79"/>
      <c r="I29" s="79"/>
      <c r="J29" s="79"/>
    </row>
    <row r="30" spans="1:10" ht="12.75">
      <c r="A30" s="5">
        <v>13</v>
      </c>
      <c r="B30" s="8" t="s">
        <v>25</v>
      </c>
      <c r="C30" s="9" t="s">
        <v>15</v>
      </c>
      <c r="D30" s="119">
        <v>15</v>
      </c>
      <c r="E30" s="152"/>
      <c r="F30" s="137"/>
      <c r="G30" s="165">
        <f t="shared" si="0"/>
        <v>0</v>
      </c>
      <c r="H30" s="105">
        <f t="shared" si="1"/>
        <v>0</v>
      </c>
      <c r="I30" s="105">
        <f>+H30*F30</f>
        <v>0</v>
      </c>
      <c r="J30" s="105">
        <f>+H30+I30</f>
        <v>0</v>
      </c>
    </row>
    <row r="31" spans="1:10" ht="12.75">
      <c r="A31" s="5">
        <v>14</v>
      </c>
      <c r="B31" s="8" t="s">
        <v>26</v>
      </c>
      <c r="C31" s="9" t="s">
        <v>15</v>
      </c>
      <c r="D31" s="119">
        <v>10</v>
      </c>
      <c r="E31" s="152"/>
      <c r="F31" s="137"/>
      <c r="G31" s="165">
        <f t="shared" si="0"/>
        <v>0</v>
      </c>
      <c r="H31" s="105">
        <f t="shared" si="1"/>
        <v>0</v>
      </c>
      <c r="I31" s="105">
        <f>+H31*F31</f>
        <v>0</v>
      </c>
      <c r="J31" s="105">
        <f>+H31+I31</f>
        <v>0</v>
      </c>
    </row>
    <row r="32" spans="1:10" ht="12.75">
      <c r="A32" s="5">
        <v>15</v>
      </c>
      <c r="B32" s="8" t="s">
        <v>290</v>
      </c>
      <c r="C32" s="9" t="s">
        <v>15</v>
      </c>
      <c r="D32" s="119">
        <v>6</v>
      </c>
      <c r="E32" s="152"/>
      <c r="F32" s="137"/>
      <c r="G32" s="165">
        <f t="shared" si="0"/>
        <v>0</v>
      </c>
      <c r="H32" s="105">
        <f t="shared" si="1"/>
        <v>0</v>
      </c>
      <c r="I32" s="105">
        <f>+H32*F32</f>
        <v>0</v>
      </c>
      <c r="J32" s="105">
        <f>+H32+I32</f>
        <v>0</v>
      </c>
    </row>
    <row r="33" spans="1:10" ht="21">
      <c r="A33" s="5">
        <v>16</v>
      </c>
      <c r="B33" s="8" t="s">
        <v>27</v>
      </c>
      <c r="C33" s="9" t="s">
        <v>15</v>
      </c>
      <c r="D33" s="119">
        <v>6</v>
      </c>
      <c r="E33" s="152"/>
      <c r="F33" s="137"/>
      <c r="G33" s="165">
        <f t="shared" si="0"/>
        <v>0</v>
      </c>
      <c r="H33" s="105">
        <f>+E33*D33</f>
        <v>0</v>
      </c>
      <c r="I33" s="105">
        <f>+H33*F33</f>
        <v>0</v>
      </c>
      <c r="J33" s="105">
        <f>+H33+I33</f>
        <v>0</v>
      </c>
    </row>
    <row r="34" spans="1:10" ht="26.25">
      <c r="A34" s="83"/>
      <c r="B34" s="180" t="s">
        <v>28</v>
      </c>
      <c r="C34" s="180"/>
      <c r="D34" s="192"/>
      <c r="E34" s="180"/>
      <c r="F34" s="180"/>
      <c r="G34" s="180"/>
      <c r="H34" s="180"/>
      <c r="I34" s="180"/>
      <c r="J34" s="180"/>
    </row>
    <row r="35" spans="1:10" ht="20.25">
      <c r="A35" s="5">
        <v>17</v>
      </c>
      <c r="B35" s="7" t="s">
        <v>257</v>
      </c>
      <c r="C35" s="5" t="s">
        <v>131</v>
      </c>
      <c r="D35" s="119">
        <v>15</v>
      </c>
      <c r="E35" s="144"/>
      <c r="F35" s="137"/>
      <c r="G35" s="165">
        <f t="shared" si="0"/>
        <v>0</v>
      </c>
      <c r="H35" s="105">
        <f>+E35*D35</f>
        <v>0</v>
      </c>
      <c r="I35" s="105">
        <f>+H35*F35</f>
        <v>0</v>
      </c>
      <c r="J35" s="105">
        <f>+H35+I35</f>
        <v>0</v>
      </c>
    </row>
    <row r="36" spans="1:10" ht="12.75">
      <c r="A36" s="5">
        <v>18</v>
      </c>
      <c r="B36" s="7" t="s">
        <v>256</v>
      </c>
      <c r="C36" s="5" t="s">
        <v>17</v>
      </c>
      <c r="D36" s="119">
        <v>10</v>
      </c>
      <c r="E36" s="144"/>
      <c r="F36" s="137"/>
      <c r="G36" s="165">
        <f t="shared" si="0"/>
        <v>0</v>
      </c>
      <c r="H36" s="105">
        <f>+E36*D36</f>
        <v>0</v>
      </c>
      <c r="I36" s="105">
        <f>+H36*F36</f>
        <v>0</v>
      </c>
      <c r="J36" s="105">
        <f>+H36+I36</f>
        <v>0</v>
      </c>
    </row>
    <row r="37" spans="1:10" ht="12.75">
      <c r="A37" s="116">
        <v>19</v>
      </c>
      <c r="B37" s="110" t="s">
        <v>255</v>
      </c>
      <c r="C37" s="116" t="s">
        <v>17</v>
      </c>
      <c r="D37" s="119">
        <v>3</v>
      </c>
      <c r="E37" s="144"/>
      <c r="F37" s="137"/>
      <c r="G37" s="165">
        <f t="shared" si="0"/>
        <v>0</v>
      </c>
      <c r="H37" s="105">
        <f>+E37*D37</f>
        <v>0</v>
      </c>
      <c r="I37" s="105">
        <f>+H37*F37</f>
        <v>0</v>
      </c>
      <c r="J37" s="105">
        <f>+H37+I37</f>
        <v>0</v>
      </c>
    </row>
    <row r="38" spans="1:10" ht="39">
      <c r="A38" s="83"/>
      <c r="B38" s="180" t="s">
        <v>29</v>
      </c>
      <c r="C38" s="180"/>
      <c r="D38" s="192"/>
      <c r="E38" s="180"/>
      <c r="F38" s="180"/>
      <c r="G38" s="180"/>
      <c r="H38" s="180"/>
      <c r="I38" s="180"/>
      <c r="J38" s="180"/>
    </row>
    <row r="39" spans="1:10" ht="12.75">
      <c r="A39" s="5">
        <v>20</v>
      </c>
      <c r="B39" s="7" t="s">
        <v>30</v>
      </c>
      <c r="C39" s="5" t="s">
        <v>20</v>
      </c>
      <c r="D39" s="119">
        <v>28</v>
      </c>
      <c r="E39" s="144"/>
      <c r="F39" s="138"/>
      <c r="G39" s="165">
        <f t="shared" si="0"/>
        <v>0</v>
      </c>
      <c r="H39" s="105">
        <f>+E39*D39</f>
        <v>0</v>
      </c>
      <c r="I39" s="105">
        <f>+H39*F39</f>
        <v>0</v>
      </c>
      <c r="J39" s="105">
        <f>+H39+I39</f>
        <v>0</v>
      </c>
    </row>
    <row r="40" spans="1:10" ht="12.75">
      <c r="A40" s="5">
        <v>21</v>
      </c>
      <c r="B40" s="7" t="s">
        <v>31</v>
      </c>
      <c r="C40" s="5" t="s">
        <v>20</v>
      </c>
      <c r="D40" s="119">
        <v>17</v>
      </c>
      <c r="E40" s="144"/>
      <c r="F40" s="138"/>
      <c r="G40" s="165">
        <f t="shared" si="0"/>
        <v>0</v>
      </c>
      <c r="H40" s="105">
        <f>+E40*D40</f>
        <v>0</v>
      </c>
      <c r="I40" s="105">
        <f>+H40*F40</f>
        <v>0</v>
      </c>
      <c r="J40" s="105">
        <f>+H40+I40</f>
        <v>0</v>
      </c>
    </row>
    <row r="41" spans="1:10" ht="12.75">
      <c r="A41" s="5">
        <v>22</v>
      </c>
      <c r="B41" s="7" t="s">
        <v>32</v>
      </c>
      <c r="C41" s="5" t="s">
        <v>15</v>
      </c>
      <c r="D41" s="119">
        <v>5</v>
      </c>
      <c r="E41" s="144"/>
      <c r="F41" s="138"/>
      <c r="G41" s="165">
        <f t="shared" si="0"/>
        <v>0</v>
      </c>
      <c r="H41" s="105">
        <f>+E41*D41</f>
        <v>0</v>
      </c>
      <c r="I41" s="105">
        <f>+H41*F41</f>
        <v>0</v>
      </c>
      <c r="J41" s="105">
        <f>+H41+I41</f>
        <v>0</v>
      </c>
    </row>
    <row r="42" spans="1:10" ht="12.75">
      <c r="A42" s="82"/>
      <c r="B42" s="113" t="s">
        <v>36</v>
      </c>
      <c r="C42" s="82"/>
      <c r="D42" s="118"/>
      <c r="E42" s="151"/>
      <c r="F42" s="139"/>
      <c r="G42" s="166"/>
      <c r="H42" s="79"/>
      <c r="I42" s="79"/>
      <c r="J42" s="79"/>
    </row>
    <row r="43" spans="1:10" ht="20.25">
      <c r="A43" s="5">
        <v>23</v>
      </c>
      <c r="B43" s="7" t="s">
        <v>37</v>
      </c>
      <c r="C43" s="5" t="s">
        <v>20</v>
      </c>
      <c r="D43" s="119">
        <v>10</v>
      </c>
      <c r="E43" s="144"/>
      <c r="F43" s="140"/>
      <c r="G43" s="165">
        <f t="shared" si="0"/>
        <v>0</v>
      </c>
      <c r="H43" s="105">
        <f>+E43*D43</f>
        <v>0</v>
      </c>
      <c r="I43" s="105">
        <f>+H43*F43</f>
        <v>0</v>
      </c>
      <c r="J43" s="105">
        <f>+H43+I43</f>
        <v>0</v>
      </c>
    </row>
    <row r="44" spans="1:10" ht="20.25">
      <c r="A44" s="5">
        <v>24</v>
      </c>
      <c r="B44" s="7" t="s">
        <v>38</v>
      </c>
      <c r="C44" s="5" t="s">
        <v>20</v>
      </c>
      <c r="D44" s="119"/>
      <c r="E44" s="144"/>
      <c r="F44" s="138"/>
      <c r="G44" s="165">
        <f t="shared" si="0"/>
        <v>0</v>
      </c>
      <c r="H44" s="105">
        <f>+E44*D44</f>
        <v>0</v>
      </c>
      <c r="I44" s="105">
        <f>+H44*F44</f>
        <v>0</v>
      </c>
      <c r="J44" s="105">
        <f>+H44+I44</f>
        <v>0</v>
      </c>
    </row>
    <row r="45" spans="1:10" ht="20.25">
      <c r="A45" s="5">
        <v>25</v>
      </c>
      <c r="B45" s="7" t="s">
        <v>39</v>
      </c>
      <c r="C45" s="5" t="s">
        <v>20</v>
      </c>
      <c r="D45" s="119">
        <v>16</v>
      </c>
      <c r="E45" s="144"/>
      <c r="F45" s="140"/>
      <c r="G45" s="165">
        <f t="shared" si="0"/>
        <v>0</v>
      </c>
      <c r="H45" s="105">
        <f>+E45*D45</f>
        <v>0</v>
      </c>
      <c r="I45" s="105">
        <f>+H45*F45</f>
        <v>0</v>
      </c>
      <c r="J45" s="105">
        <f>+H45+I45</f>
        <v>0</v>
      </c>
    </row>
    <row r="46" spans="1:10" ht="20.25">
      <c r="A46" s="5">
        <v>26</v>
      </c>
      <c r="B46" s="7" t="s">
        <v>40</v>
      </c>
      <c r="C46" s="5" t="s">
        <v>17</v>
      </c>
      <c r="D46" s="119">
        <v>6</v>
      </c>
      <c r="E46" s="144"/>
      <c r="F46" s="140"/>
      <c r="G46" s="165">
        <f t="shared" si="0"/>
        <v>0</v>
      </c>
      <c r="H46" s="105">
        <f>+E46*D46</f>
        <v>0</v>
      </c>
      <c r="I46" s="105">
        <f>+H46*F46</f>
        <v>0</v>
      </c>
      <c r="J46" s="105">
        <f>+H46+I46</f>
        <v>0</v>
      </c>
    </row>
    <row r="47" spans="1:10" ht="12.75">
      <c r="A47" s="82"/>
      <c r="B47" s="88" t="s">
        <v>41</v>
      </c>
      <c r="C47" s="182"/>
      <c r="D47" s="118"/>
      <c r="E47" s="184"/>
      <c r="F47" s="183"/>
      <c r="G47" s="184"/>
      <c r="H47" s="79"/>
      <c r="I47" s="79"/>
      <c r="J47" s="79"/>
    </row>
    <row r="48" spans="1:10" ht="12.75">
      <c r="A48" s="5">
        <v>27</v>
      </c>
      <c r="B48" s="7" t="s">
        <v>42</v>
      </c>
      <c r="C48" s="5" t="s">
        <v>20</v>
      </c>
      <c r="D48" s="119">
        <v>3</v>
      </c>
      <c r="E48" s="144"/>
      <c r="F48" s="138"/>
      <c r="G48" s="165">
        <f t="shared" si="0"/>
        <v>0</v>
      </c>
      <c r="H48" s="105">
        <f>+E48*D48</f>
        <v>0</v>
      </c>
      <c r="I48" s="105">
        <f>+H48*F48</f>
        <v>0</v>
      </c>
      <c r="J48" s="105">
        <f>+H48+I48</f>
        <v>0</v>
      </c>
    </row>
    <row r="49" spans="1:10" ht="20.25">
      <c r="A49" s="5">
        <v>28</v>
      </c>
      <c r="B49" s="7" t="s">
        <v>43</v>
      </c>
      <c r="C49" s="5" t="s">
        <v>20</v>
      </c>
      <c r="D49" s="119">
        <v>5</v>
      </c>
      <c r="E49" s="144"/>
      <c r="F49" s="138"/>
      <c r="G49" s="165">
        <f t="shared" si="0"/>
        <v>0</v>
      </c>
      <c r="H49" s="105">
        <f aca="true" t="shared" si="4" ref="H49:H55">+E49*D49</f>
        <v>0</v>
      </c>
      <c r="I49" s="105">
        <f aca="true" t="shared" si="5" ref="I49:I55">+H49*F49</f>
        <v>0</v>
      </c>
      <c r="J49" s="105">
        <f aca="true" t="shared" si="6" ref="J49:J55">+H49+I49</f>
        <v>0</v>
      </c>
    </row>
    <row r="50" spans="1:10" ht="20.25">
      <c r="A50" s="5">
        <v>29</v>
      </c>
      <c r="B50" s="7" t="s">
        <v>44</v>
      </c>
      <c r="C50" s="5" t="s">
        <v>20</v>
      </c>
      <c r="D50" s="119">
        <v>15</v>
      </c>
      <c r="E50" s="144"/>
      <c r="F50" s="138"/>
      <c r="G50" s="165">
        <f t="shared" si="0"/>
        <v>0</v>
      </c>
      <c r="H50" s="105">
        <f t="shared" si="4"/>
        <v>0</v>
      </c>
      <c r="I50" s="105">
        <f t="shared" si="5"/>
        <v>0</v>
      </c>
      <c r="J50" s="105">
        <f t="shared" si="6"/>
        <v>0</v>
      </c>
    </row>
    <row r="51" spans="1:10" ht="20.25">
      <c r="A51" s="5">
        <v>30</v>
      </c>
      <c r="B51" s="7" t="s">
        <v>295</v>
      </c>
      <c r="C51" s="5" t="s">
        <v>20</v>
      </c>
      <c r="D51" s="119">
        <v>15</v>
      </c>
      <c r="E51" s="144"/>
      <c r="F51" s="138"/>
      <c r="G51" s="165">
        <f t="shared" si="0"/>
        <v>0</v>
      </c>
      <c r="H51" s="105">
        <f t="shared" si="4"/>
        <v>0</v>
      </c>
      <c r="I51" s="105">
        <f t="shared" si="5"/>
        <v>0</v>
      </c>
      <c r="J51" s="105">
        <f t="shared" si="6"/>
        <v>0</v>
      </c>
    </row>
    <row r="52" spans="1:10" ht="20.25">
      <c r="A52" s="5">
        <v>31</v>
      </c>
      <c r="B52" s="7" t="s">
        <v>113</v>
      </c>
      <c r="C52" s="5" t="s">
        <v>15</v>
      </c>
      <c r="D52" s="119">
        <v>30</v>
      </c>
      <c r="E52" s="144"/>
      <c r="F52" s="138"/>
      <c r="G52" s="165">
        <f t="shared" si="0"/>
        <v>0</v>
      </c>
      <c r="H52" s="105">
        <f t="shared" si="4"/>
        <v>0</v>
      </c>
      <c r="I52" s="105">
        <f t="shared" si="5"/>
        <v>0</v>
      </c>
      <c r="J52" s="105">
        <f t="shared" si="6"/>
        <v>0</v>
      </c>
    </row>
    <row r="53" spans="1:10" ht="21">
      <c r="A53" s="5">
        <v>32</v>
      </c>
      <c r="B53" s="12" t="s">
        <v>45</v>
      </c>
      <c r="C53" s="5" t="s">
        <v>20</v>
      </c>
      <c r="D53" s="119">
        <v>6</v>
      </c>
      <c r="E53" s="144"/>
      <c r="F53" s="138"/>
      <c r="G53" s="165">
        <f t="shared" si="0"/>
        <v>0</v>
      </c>
      <c r="H53" s="105">
        <f t="shared" si="4"/>
        <v>0</v>
      </c>
      <c r="I53" s="105">
        <f t="shared" si="5"/>
        <v>0</v>
      </c>
      <c r="J53" s="105">
        <f t="shared" si="6"/>
        <v>0</v>
      </c>
    </row>
    <row r="54" spans="1:10" ht="12.75">
      <c r="A54" s="5">
        <v>33</v>
      </c>
      <c r="B54" s="7" t="s">
        <v>258</v>
      </c>
      <c r="C54" s="5" t="s">
        <v>20</v>
      </c>
      <c r="D54" s="119">
        <v>15</v>
      </c>
      <c r="E54" s="144"/>
      <c r="F54" s="138"/>
      <c r="G54" s="165">
        <f t="shared" si="0"/>
        <v>0</v>
      </c>
      <c r="H54" s="105">
        <f t="shared" si="4"/>
        <v>0</v>
      </c>
      <c r="I54" s="105">
        <f t="shared" si="5"/>
        <v>0</v>
      </c>
      <c r="J54" s="105">
        <f t="shared" si="6"/>
        <v>0</v>
      </c>
    </row>
    <row r="55" spans="1:10" ht="20.25">
      <c r="A55" s="5">
        <v>34</v>
      </c>
      <c r="B55" s="7" t="s">
        <v>21</v>
      </c>
      <c r="C55" s="5" t="s">
        <v>17</v>
      </c>
      <c r="D55" s="119">
        <v>10</v>
      </c>
      <c r="E55" s="144"/>
      <c r="F55" s="138"/>
      <c r="G55" s="165">
        <f t="shared" si="0"/>
        <v>0</v>
      </c>
      <c r="H55" s="105">
        <f t="shared" si="4"/>
        <v>0</v>
      </c>
      <c r="I55" s="105">
        <f t="shared" si="5"/>
        <v>0</v>
      </c>
      <c r="J55" s="105">
        <f t="shared" si="6"/>
        <v>0</v>
      </c>
    </row>
    <row r="56" spans="1:10" ht="12.75">
      <c r="A56" s="82"/>
      <c r="B56" s="113" t="s">
        <v>47</v>
      </c>
      <c r="C56" s="82"/>
      <c r="D56" s="118"/>
      <c r="E56" s="151"/>
      <c r="F56" s="139"/>
      <c r="G56" s="166"/>
      <c r="H56" s="79"/>
      <c r="I56" s="79"/>
      <c r="J56" s="79"/>
    </row>
    <row r="57" spans="1:10" ht="21">
      <c r="A57" s="114">
        <v>35</v>
      </c>
      <c r="B57" s="115" t="s">
        <v>254</v>
      </c>
      <c r="C57" s="114" t="s">
        <v>20</v>
      </c>
      <c r="D57" s="120">
        <v>6</v>
      </c>
      <c r="E57" s="153"/>
      <c r="F57" s="141"/>
      <c r="G57" s="165">
        <f t="shared" si="0"/>
        <v>0</v>
      </c>
      <c r="H57" s="105">
        <f>+E57*D57</f>
        <v>0</v>
      </c>
      <c r="I57" s="105">
        <f>+H57*F57</f>
        <v>0</v>
      </c>
      <c r="J57" s="105">
        <f>+H57+I57</f>
        <v>0</v>
      </c>
    </row>
    <row r="58" spans="1:10" ht="12.75">
      <c r="A58" s="5">
        <v>36</v>
      </c>
      <c r="B58" s="14" t="s">
        <v>48</v>
      </c>
      <c r="C58" s="5" t="s">
        <v>20</v>
      </c>
      <c r="D58" s="119">
        <v>3</v>
      </c>
      <c r="E58" s="144"/>
      <c r="F58" s="138"/>
      <c r="G58" s="165">
        <f t="shared" si="0"/>
        <v>0</v>
      </c>
      <c r="H58" s="105">
        <f>+E58*D58</f>
        <v>0</v>
      </c>
      <c r="I58" s="105">
        <f>+H58*F58</f>
        <v>0</v>
      </c>
      <c r="J58" s="105">
        <f>+H58+I58</f>
        <v>0</v>
      </c>
    </row>
    <row r="59" spans="1:10" ht="12.75">
      <c r="A59" s="80"/>
      <c r="B59" s="186" t="s">
        <v>49</v>
      </c>
      <c r="C59" s="182"/>
      <c r="D59" s="118"/>
      <c r="E59" s="184"/>
      <c r="F59" s="183"/>
      <c r="G59" s="184"/>
      <c r="H59" s="79"/>
      <c r="I59" s="79"/>
      <c r="J59" s="79"/>
    </row>
    <row r="60" spans="1:10" ht="20.25">
      <c r="A60" s="108">
        <v>37</v>
      </c>
      <c r="B60" s="111" t="s">
        <v>50</v>
      </c>
      <c r="C60" s="108" t="s">
        <v>20</v>
      </c>
      <c r="D60" s="117">
        <v>5</v>
      </c>
      <c r="E60" s="154"/>
      <c r="F60" s="142"/>
      <c r="G60" s="165">
        <f t="shared" si="0"/>
        <v>0</v>
      </c>
      <c r="H60" s="105">
        <f aca="true" t="shared" si="7" ref="H60:H65">+E60*D60</f>
        <v>0</v>
      </c>
      <c r="I60" s="105">
        <f aca="true" t="shared" si="8" ref="I60:I65">+H60*F60</f>
        <v>0</v>
      </c>
      <c r="J60" s="105">
        <f aca="true" t="shared" si="9" ref="J60:J65">+H60+I60</f>
        <v>0</v>
      </c>
    </row>
    <row r="61" spans="1:10" ht="20.25">
      <c r="A61" s="108">
        <v>38</v>
      </c>
      <c r="B61" s="111" t="s">
        <v>51</v>
      </c>
      <c r="C61" s="108" t="s">
        <v>20</v>
      </c>
      <c r="D61" s="117">
        <v>15</v>
      </c>
      <c r="E61" s="154"/>
      <c r="F61" s="142"/>
      <c r="G61" s="165">
        <f t="shared" si="0"/>
        <v>0</v>
      </c>
      <c r="H61" s="105">
        <f t="shared" si="7"/>
        <v>0</v>
      </c>
      <c r="I61" s="105">
        <f t="shared" si="8"/>
        <v>0</v>
      </c>
      <c r="J61" s="105">
        <f t="shared" si="9"/>
        <v>0</v>
      </c>
    </row>
    <row r="62" spans="1:10" ht="20.25">
      <c r="A62" s="108">
        <v>39</v>
      </c>
      <c r="B62" s="112" t="s">
        <v>52</v>
      </c>
      <c r="C62" s="85" t="s">
        <v>20</v>
      </c>
      <c r="D62" s="117">
        <v>26</v>
      </c>
      <c r="E62" s="150"/>
      <c r="F62" s="137"/>
      <c r="G62" s="165">
        <f t="shared" si="0"/>
        <v>0</v>
      </c>
      <c r="H62" s="105">
        <f t="shared" si="7"/>
        <v>0</v>
      </c>
      <c r="I62" s="105">
        <f t="shared" si="8"/>
        <v>0</v>
      </c>
      <c r="J62" s="105">
        <f t="shared" si="9"/>
        <v>0</v>
      </c>
    </row>
    <row r="63" spans="1:10" ht="12.75">
      <c r="A63" s="108">
        <v>40</v>
      </c>
      <c r="B63" s="112" t="s">
        <v>53</v>
      </c>
      <c r="C63" s="85" t="s">
        <v>20</v>
      </c>
      <c r="D63" s="117">
        <v>5</v>
      </c>
      <c r="E63" s="150"/>
      <c r="F63" s="137"/>
      <c r="G63" s="165">
        <f t="shared" si="0"/>
        <v>0</v>
      </c>
      <c r="H63" s="105">
        <f t="shared" si="7"/>
        <v>0</v>
      </c>
      <c r="I63" s="105">
        <f t="shared" si="8"/>
        <v>0</v>
      </c>
      <c r="J63" s="105">
        <f t="shared" si="9"/>
        <v>0</v>
      </c>
    </row>
    <row r="64" spans="1:10" ht="12.75">
      <c r="A64" s="108">
        <v>41</v>
      </c>
      <c r="B64" s="8" t="s">
        <v>292</v>
      </c>
      <c r="C64" s="9" t="s">
        <v>20</v>
      </c>
      <c r="D64" s="119"/>
      <c r="E64" s="152"/>
      <c r="F64" s="143"/>
      <c r="G64" s="165">
        <f t="shared" si="0"/>
        <v>0</v>
      </c>
      <c r="H64" s="105">
        <f t="shared" si="7"/>
        <v>0</v>
      </c>
      <c r="I64" s="105">
        <f t="shared" si="8"/>
        <v>0</v>
      </c>
      <c r="J64" s="105">
        <f t="shared" si="9"/>
        <v>0</v>
      </c>
    </row>
    <row r="65" spans="1:10" ht="12.75">
      <c r="A65" s="108">
        <v>42</v>
      </c>
      <c r="B65" s="13" t="s">
        <v>46</v>
      </c>
      <c r="C65" s="5" t="s">
        <v>20</v>
      </c>
      <c r="D65" s="119">
        <v>3</v>
      </c>
      <c r="E65" s="144"/>
      <c r="F65" s="138"/>
      <c r="G65" s="165">
        <f t="shared" si="0"/>
        <v>0</v>
      </c>
      <c r="H65" s="105">
        <f t="shared" si="7"/>
        <v>0</v>
      </c>
      <c r="I65" s="105">
        <f t="shared" si="8"/>
        <v>0</v>
      </c>
      <c r="J65" s="105">
        <f t="shared" si="9"/>
        <v>0</v>
      </c>
    </row>
    <row r="66" spans="1:10" ht="26.25">
      <c r="A66" s="80"/>
      <c r="B66" s="180" t="s">
        <v>54</v>
      </c>
      <c r="C66" s="180"/>
      <c r="D66" s="192"/>
      <c r="E66" s="180"/>
      <c r="F66" s="180"/>
      <c r="G66" s="180"/>
      <c r="H66" s="180"/>
      <c r="I66" s="180"/>
      <c r="J66" s="180"/>
    </row>
    <row r="67" spans="1:10" ht="20.25">
      <c r="A67" s="5">
        <v>43</v>
      </c>
      <c r="B67" s="7" t="s">
        <v>33</v>
      </c>
      <c r="C67" s="5" t="s">
        <v>17</v>
      </c>
      <c r="D67" s="119">
        <v>8</v>
      </c>
      <c r="E67" s="144"/>
      <c r="F67" s="138"/>
      <c r="G67" s="165">
        <f t="shared" si="0"/>
        <v>0</v>
      </c>
      <c r="H67" s="105">
        <f>+E67*D67</f>
        <v>0</v>
      </c>
      <c r="I67" s="105">
        <f>+H67*F67</f>
        <v>0</v>
      </c>
      <c r="J67" s="105">
        <f>+H67+I67</f>
        <v>0</v>
      </c>
    </row>
    <row r="68" spans="1:10" ht="30">
      <c r="A68" s="5">
        <v>44</v>
      </c>
      <c r="B68" s="7" t="s">
        <v>34</v>
      </c>
      <c r="C68" s="5" t="s">
        <v>17</v>
      </c>
      <c r="D68" s="119">
        <v>15</v>
      </c>
      <c r="E68" s="144"/>
      <c r="F68" s="138"/>
      <c r="G68" s="165">
        <f t="shared" si="0"/>
        <v>0</v>
      </c>
      <c r="H68" s="105">
        <f aca="true" t="shared" si="10" ref="H68:H85">+E68*D68</f>
        <v>0</v>
      </c>
      <c r="I68" s="105">
        <f aca="true" t="shared" si="11" ref="I68:I85">+H68*F68</f>
        <v>0</v>
      </c>
      <c r="J68" s="105">
        <f aca="true" t="shared" si="12" ref="J68:J85">+H68+I68</f>
        <v>0</v>
      </c>
    </row>
    <row r="69" spans="1:10" ht="20.25">
      <c r="A69" s="5">
        <v>45</v>
      </c>
      <c r="B69" s="10" t="s">
        <v>35</v>
      </c>
      <c r="C69" s="11" t="s">
        <v>20</v>
      </c>
      <c r="D69" s="119">
        <v>24</v>
      </c>
      <c r="E69" s="144"/>
      <c r="F69" s="140"/>
      <c r="G69" s="165">
        <f t="shared" si="0"/>
        <v>0</v>
      </c>
      <c r="H69" s="105">
        <f t="shared" si="10"/>
        <v>0</v>
      </c>
      <c r="I69" s="105">
        <f t="shared" si="11"/>
        <v>0</v>
      </c>
      <c r="J69" s="105">
        <f t="shared" si="12"/>
        <v>0</v>
      </c>
    </row>
    <row r="70" spans="1:10" ht="12.75">
      <c r="A70" s="5">
        <v>46</v>
      </c>
      <c r="B70" s="110" t="s">
        <v>296</v>
      </c>
      <c r="C70" s="5" t="s">
        <v>15</v>
      </c>
      <c r="D70" s="119">
        <v>10</v>
      </c>
      <c r="E70" s="144"/>
      <c r="F70" s="138"/>
      <c r="G70" s="165">
        <f t="shared" si="0"/>
        <v>0</v>
      </c>
      <c r="H70" s="105">
        <f t="shared" si="10"/>
        <v>0</v>
      </c>
      <c r="I70" s="105">
        <f t="shared" si="11"/>
        <v>0</v>
      </c>
      <c r="J70" s="105">
        <f t="shared" si="12"/>
        <v>0</v>
      </c>
    </row>
    <row r="71" spans="1:10" ht="12.75">
      <c r="A71" s="5">
        <v>47</v>
      </c>
      <c r="B71" s="7" t="s">
        <v>55</v>
      </c>
      <c r="C71" s="5" t="s">
        <v>20</v>
      </c>
      <c r="D71" s="119">
        <v>5</v>
      </c>
      <c r="E71" s="144"/>
      <c r="F71" s="138"/>
      <c r="G71" s="165">
        <f t="shared" si="0"/>
        <v>0</v>
      </c>
      <c r="H71" s="105">
        <f t="shared" si="10"/>
        <v>0</v>
      </c>
      <c r="I71" s="105">
        <f t="shared" si="11"/>
        <v>0</v>
      </c>
      <c r="J71" s="105">
        <f t="shared" si="12"/>
        <v>0</v>
      </c>
    </row>
    <row r="72" spans="1:10" ht="20.25">
      <c r="A72" s="5">
        <v>48</v>
      </c>
      <c r="B72" s="7" t="s">
        <v>56</v>
      </c>
      <c r="C72" s="5" t="s">
        <v>17</v>
      </c>
      <c r="D72" s="119">
        <v>10</v>
      </c>
      <c r="E72" s="144"/>
      <c r="F72" s="138"/>
      <c r="G72" s="165">
        <f t="shared" si="0"/>
        <v>0</v>
      </c>
      <c r="H72" s="105">
        <f t="shared" si="10"/>
        <v>0</v>
      </c>
      <c r="I72" s="105">
        <f t="shared" si="11"/>
        <v>0</v>
      </c>
      <c r="J72" s="105">
        <f t="shared" si="12"/>
        <v>0</v>
      </c>
    </row>
    <row r="73" spans="1:10" ht="12.75">
      <c r="A73" s="5">
        <v>49</v>
      </c>
      <c r="B73" s="7" t="s">
        <v>57</v>
      </c>
      <c r="C73" s="5" t="s">
        <v>15</v>
      </c>
      <c r="D73" s="119">
        <v>15</v>
      </c>
      <c r="E73" s="144"/>
      <c r="F73" s="138"/>
      <c r="G73" s="165">
        <f t="shared" si="0"/>
        <v>0</v>
      </c>
      <c r="H73" s="105">
        <f t="shared" si="10"/>
        <v>0</v>
      </c>
      <c r="I73" s="105">
        <f t="shared" si="11"/>
        <v>0</v>
      </c>
      <c r="J73" s="105">
        <f t="shared" si="12"/>
        <v>0</v>
      </c>
    </row>
    <row r="74" spans="1:10" ht="12.75">
      <c r="A74" s="5">
        <v>50</v>
      </c>
      <c r="B74" s="7" t="s">
        <v>58</v>
      </c>
      <c r="C74" s="5" t="s">
        <v>15</v>
      </c>
      <c r="D74" s="119"/>
      <c r="E74" s="144"/>
      <c r="F74" s="138"/>
      <c r="G74" s="165">
        <f t="shared" si="0"/>
        <v>0</v>
      </c>
      <c r="H74" s="105">
        <f t="shared" si="10"/>
        <v>0</v>
      </c>
      <c r="I74" s="105">
        <f t="shared" si="11"/>
        <v>0</v>
      </c>
      <c r="J74" s="105">
        <f t="shared" si="12"/>
        <v>0</v>
      </c>
    </row>
    <row r="75" spans="1:10" ht="12.75">
      <c r="A75" s="5">
        <v>51</v>
      </c>
      <c r="B75" s="7" t="s">
        <v>239</v>
      </c>
      <c r="C75" s="5" t="s">
        <v>15</v>
      </c>
      <c r="D75" s="119">
        <v>60</v>
      </c>
      <c r="E75" s="144"/>
      <c r="F75" s="138"/>
      <c r="G75" s="165">
        <f t="shared" si="0"/>
        <v>0</v>
      </c>
      <c r="H75" s="105">
        <f t="shared" si="10"/>
        <v>0</v>
      </c>
      <c r="I75" s="105">
        <f t="shared" si="11"/>
        <v>0</v>
      </c>
      <c r="J75" s="105">
        <f t="shared" si="12"/>
        <v>0</v>
      </c>
    </row>
    <row r="76" spans="1:10" ht="12.75">
      <c r="A76" s="5">
        <v>52</v>
      </c>
      <c r="B76" s="7" t="s">
        <v>59</v>
      </c>
      <c r="C76" s="5" t="s">
        <v>15</v>
      </c>
      <c r="D76" s="119">
        <v>5</v>
      </c>
      <c r="E76" s="144"/>
      <c r="F76" s="138"/>
      <c r="G76" s="165">
        <f t="shared" si="0"/>
        <v>0</v>
      </c>
      <c r="H76" s="105">
        <f t="shared" si="10"/>
        <v>0</v>
      </c>
      <c r="I76" s="105">
        <f t="shared" si="11"/>
        <v>0</v>
      </c>
      <c r="J76" s="105">
        <f t="shared" si="12"/>
        <v>0</v>
      </c>
    </row>
    <row r="77" spans="1:10" ht="20.25">
      <c r="A77" s="5">
        <v>53</v>
      </c>
      <c r="B77" s="7" t="s">
        <v>60</v>
      </c>
      <c r="C77" s="5" t="s">
        <v>15</v>
      </c>
      <c r="D77" s="119">
        <v>18</v>
      </c>
      <c r="E77" s="144"/>
      <c r="F77" s="138"/>
      <c r="G77" s="165">
        <f t="shared" si="0"/>
        <v>0</v>
      </c>
      <c r="H77" s="105">
        <f t="shared" si="10"/>
        <v>0</v>
      </c>
      <c r="I77" s="105">
        <f t="shared" si="11"/>
        <v>0</v>
      </c>
      <c r="J77" s="105">
        <f t="shared" si="12"/>
        <v>0</v>
      </c>
    </row>
    <row r="78" spans="1:10" ht="12.75">
      <c r="A78" s="5">
        <v>54</v>
      </c>
      <c r="B78" s="10" t="s">
        <v>61</v>
      </c>
      <c r="C78" s="11" t="s">
        <v>15</v>
      </c>
      <c r="D78" s="119">
        <v>5</v>
      </c>
      <c r="E78" s="144"/>
      <c r="F78" s="138"/>
      <c r="G78" s="165">
        <f t="shared" si="0"/>
        <v>0</v>
      </c>
      <c r="H78" s="105">
        <f t="shared" si="10"/>
        <v>0</v>
      </c>
      <c r="I78" s="105">
        <f t="shared" si="11"/>
        <v>0</v>
      </c>
      <c r="J78" s="105">
        <f t="shared" si="12"/>
        <v>0</v>
      </c>
    </row>
    <row r="79" spans="1:10" ht="12.75">
      <c r="A79" s="5">
        <v>55</v>
      </c>
      <c r="B79" s="10" t="s">
        <v>62</v>
      </c>
      <c r="C79" s="11" t="s">
        <v>15</v>
      </c>
      <c r="D79" s="119">
        <v>16</v>
      </c>
      <c r="E79" s="144"/>
      <c r="F79" s="138"/>
      <c r="G79" s="165">
        <f t="shared" si="0"/>
        <v>0</v>
      </c>
      <c r="H79" s="105">
        <f t="shared" si="10"/>
        <v>0</v>
      </c>
      <c r="I79" s="105">
        <f t="shared" si="11"/>
        <v>0</v>
      </c>
      <c r="J79" s="105">
        <f t="shared" si="12"/>
        <v>0</v>
      </c>
    </row>
    <row r="80" spans="1:10" ht="12.75">
      <c r="A80" s="5">
        <v>56</v>
      </c>
      <c r="B80" s="10" t="s">
        <v>63</v>
      </c>
      <c r="C80" s="11" t="s">
        <v>15</v>
      </c>
      <c r="D80" s="119">
        <v>20</v>
      </c>
      <c r="E80" s="144"/>
      <c r="F80" s="138"/>
      <c r="G80" s="165">
        <f t="shared" si="0"/>
        <v>0</v>
      </c>
      <c r="H80" s="105">
        <f t="shared" si="10"/>
        <v>0</v>
      </c>
      <c r="I80" s="105">
        <f t="shared" si="11"/>
        <v>0</v>
      </c>
      <c r="J80" s="105">
        <f t="shared" si="12"/>
        <v>0</v>
      </c>
    </row>
    <row r="81" spans="1:10" ht="12.75">
      <c r="A81" s="5">
        <v>57</v>
      </c>
      <c r="B81" s="10" t="s">
        <v>64</v>
      </c>
      <c r="C81" s="11" t="s">
        <v>15</v>
      </c>
      <c r="D81" s="119">
        <v>5</v>
      </c>
      <c r="E81" s="144"/>
      <c r="F81" s="138"/>
      <c r="G81" s="165">
        <f t="shared" si="0"/>
        <v>0</v>
      </c>
      <c r="H81" s="105">
        <f t="shared" si="10"/>
        <v>0</v>
      </c>
      <c r="I81" s="105">
        <f t="shared" si="11"/>
        <v>0</v>
      </c>
      <c r="J81" s="105">
        <f t="shared" si="12"/>
        <v>0</v>
      </c>
    </row>
    <row r="82" spans="1:10" ht="12.75">
      <c r="A82" s="5">
        <v>58</v>
      </c>
      <c r="B82" s="10" t="s">
        <v>65</v>
      </c>
      <c r="C82" s="11" t="s">
        <v>15</v>
      </c>
      <c r="D82" s="119">
        <v>2</v>
      </c>
      <c r="E82" s="144"/>
      <c r="F82" s="138"/>
      <c r="G82" s="165">
        <f aca="true" t="shared" si="13" ref="G82:G147">+E82*(1+F82)</f>
        <v>0</v>
      </c>
      <c r="H82" s="105">
        <f t="shared" si="10"/>
        <v>0</v>
      </c>
      <c r="I82" s="105">
        <f t="shared" si="11"/>
        <v>0</v>
      </c>
      <c r="J82" s="105">
        <f t="shared" si="12"/>
        <v>0</v>
      </c>
    </row>
    <row r="83" spans="1:10" ht="12.75">
      <c r="A83" s="5">
        <v>59</v>
      </c>
      <c r="B83" s="10" t="s">
        <v>66</v>
      </c>
      <c r="C83" s="11" t="s">
        <v>15</v>
      </c>
      <c r="D83" s="119">
        <v>15</v>
      </c>
      <c r="E83" s="144"/>
      <c r="F83" s="138"/>
      <c r="G83" s="165">
        <f t="shared" si="13"/>
        <v>0</v>
      </c>
      <c r="H83" s="105">
        <f t="shared" si="10"/>
        <v>0</v>
      </c>
      <c r="I83" s="105">
        <f t="shared" si="11"/>
        <v>0</v>
      </c>
      <c r="J83" s="105">
        <f t="shared" si="12"/>
        <v>0</v>
      </c>
    </row>
    <row r="84" spans="1:10" ht="20.25">
      <c r="A84" s="5">
        <v>60</v>
      </c>
      <c r="B84" s="10" t="s">
        <v>67</v>
      </c>
      <c r="C84" s="11" t="s">
        <v>15</v>
      </c>
      <c r="D84" s="119">
        <v>35</v>
      </c>
      <c r="E84" s="144"/>
      <c r="F84" s="138"/>
      <c r="G84" s="165">
        <f t="shared" si="13"/>
        <v>0</v>
      </c>
      <c r="H84" s="105">
        <f t="shared" si="10"/>
        <v>0</v>
      </c>
      <c r="I84" s="105">
        <f t="shared" si="11"/>
        <v>0</v>
      </c>
      <c r="J84" s="105">
        <f t="shared" si="12"/>
        <v>0</v>
      </c>
    </row>
    <row r="85" spans="1:10" ht="20.25">
      <c r="A85" s="5">
        <v>61</v>
      </c>
      <c r="B85" s="10" t="s">
        <v>68</v>
      </c>
      <c r="C85" s="11" t="s">
        <v>15</v>
      </c>
      <c r="D85" s="119">
        <v>5</v>
      </c>
      <c r="E85" s="144"/>
      <c r="F85" s="138"/>
      <c r="G85" s="165">
        <f t="shared" si="13"/>
        <v>0</v>
      </c>
      <c r="H85" s="105">
        <f t="shared" si="10"/>
        <v>0</v>
      </c>
      <c r="I85" s="105">
        <f t="shared" si="11"/>
        <v>0</v>
      </c>
      <c r="J85" s="105">
        <f t="shared" si="12"/>
        <v>0</v>
      </c>
    </row>
    <row r="86" spans="1:10" ht="52.5">
      <c r="A86" s="80"/>
      <c r="B86" s="181" t="s">
        <v>69</v>
      </c>
      <c r="C86" s="182"/>
      <c r="D86" s="118"/>
      <c r="E86" s="184"/>
      <c r="F86" s="183"/>
      <c r="G86" s="184"/>
      <c r="H86" s="79"/>
      <c r="I86" s="79"/>
      <c r="J86" s="79"/>
    </row>
    <row r="87" spans="1:10" ht="12.75">
      <c r="A87" s="5">
        <v>62</v>
      </c>
      <c r="B87" s="7" t="s">
        <v>70</v>
      </c>
      <c r="C87" s="5" t="s">
        <v>15</v>
      </c>
      <c r="D87" s="119">
        <v>16</v>
      </c>
      <c r="E87" s="144"/>
      <c r="F87" s="138"/>
      <c r="G87" s="165">
        <f t="shared" si="13"/>
        <v>0</v>
      </c>
      <c r="H87" s="105">
        <f>+E87*D87</f>
        <v>0</v>
      </c>
      <c r="I87" s="105">
        <f>+H87*F87</f>
        <v>0</v>
      </c>
      <c r="J87" s="105">
        <f>+H87+I87</f>
        <v>0</v>
      </c>
    </row>
    <row r="88" spans="1:10" ht="20.25">
      <c r="A88" s="5">
        <v>63</v>
      </c>
      <c r="B88" s="7" t="s">
        <v>71</v>
      </c>
      <c r="C88" s="5" t="s">
        <v>15</v>
      </c>
      <c r="D88" s="119">
        <v>15</v>
      </c>
      <c r="E88" s="144"/>
      <c r="F88" s="138"/>
      <c r="G88" s="165">
        <f t="shared" si="13"/>
        <v>0</v>
      </c>
      <c r="H88" s="105">
        <f aca="true" t="shared" si="14" ref="H88:H102">+E88*D88</f>
        <v>0</v>
      </c>
      <c r="I88" s="105">
        <f aca="true" t="shared" si="15" ref="I88:I102">+H88*F88</f>
        <v>0</v>
      </c>
      <c r="J88" s="105">
        <f aca="true" t="shared" si="16" ref="J88:J102">+H88+I88</f>
        <v>0</v>
      </c>
    </row>
    <row r="89" spans="1:10" ht="12.75">
      <c r="A89" s="5">
        <v>64</v>
      </c>
      <c r="B89" s="7" t="s">
        <v>72</v>
      </c>
      <c r="C89" s="5" t="s">
        <v>15</v>
      </c>
      <c r="D89" s="119">
        <v>15</v>
      </c>
      <c r="E89" s="144"/>
      <c r="F89" s="138"/>
      <c r="G89" s="165">
        <f t="shared" si="13"/>
        <v>0</v>
      </c>
      <c r="H89" s="105">
        <f t="shared" si="14"/>
        <v>0</v>
      </c>
      <c r="I89" s="105">
        <f t="shared" si="15"/>
        <v>0</v>
      </c>
      <c r="J89" s="105">
        <f t="shared" si="16"/>
        <v>0</v>
      </c>
    </row>
    <row r="90" spans="1:10" ht="20.25">
      <c r="A90" s="5">
        <v>65</v>
      </c>
      <c r="B90" s="7" t="s">
        <v>73</v>
      </c>
      <c r="C90" s="5" t="s">
        <v>15</v>
      </c>
      <c r="D90" s="119">
        <v>25</v>
      </c>
      <c r="E90" s="144"/>
      <c r="F90" s="138"/>
      <c r="G90" s="165">
        <f t="shared" si="13"/>
        <v>0</v>
      </c>
      <c r="H90" s="105">
        <f t="shared" si="14"/>
        <v>0</v>
      </c>
      <c r="I90" s="105">
        <f t="shared" si="15"/>
        <v>0</v>
      </c>
      <c r="J90" s="105">
        <f t="shared" si="16"/>
        <v>0</v>
      </c>
    </row>
    <row r="91" spans="1:10" ht="12.75">
      <c r="A91" s="5">
        <v>66</v>
      </c>
      <c r="B91" s="7" t="s">
        <v>236</v>
      </c>
      <c r="C91" s="5" t="s">
        <v>15</v>
      </c>
      <c r="D91" s="119">
        <v>60</v>
      </c>
      <c r="E91" s="144"/>
      <c r="F91" s="138"/>
      <c r="G91" s="165">
        <f t="shared" si="13"/>
        <v>0</v>
      </c>
      <c r="H91" s="105">
        <f t="shared" si="14"/>
        <v>0</v>
      </c>
      <c r="I91" s="105">
        <f t="shared" si="15"/>
        <v>0</v>
      </c>
      <c r="J91" s="105">
        <f t="shared" si="16"/>
        <v>0</v>
      </c>
    </row>
    <row r="92" spans="1:10" ht="12.75">
      <c r="A92" s="5">
        <v>67</v>
      </c>
      <c r="B92" s="7" t="s">
        <v>74</v>
      </c>
      <c r="C92" s="5" t="s">
        <v>15</v>
      </c>
      <c r="D92" s="119">
        <v>5</v>
      </c>
      <c r="E92" s="144"/>
      <c r="F92" s="138"/>
      <c r="G92" s="165">
        <f t="shared" si="13"/>
        <v>0</v>
      </c>
      <c r="H92" s="105">
        <f t="shared" si="14"/>
        <v>0</v>
      </c>
      <c r="I92" s="105">
        <f t="shared" si="15"/>
        <v>0</v>
      </c>
      <c r="J92" s="105">
        <f t="shared" si="16"/>
        <v>0</v>
      </c>
    </row>
    <row r="93" spans="1:10" ht="12.75">
      <c r="A93" s="5">
        <v>68</v>
      </c>
      <c r="B93" s="7" t="s">
        <v>75</v>
      </c>
      <c r="C93" s="5" t="s">
        <v>15</v>
      </c>
      <c r="D93" s="119">
        <v>15</v>
      </c>
      <c r="E93" s="144"/>
      <c r="F93" s="138"/>
      <c r="G93" s="165">
        <f t="shared" si="13"/>
        <v>0</v>
      </c>
      <c r="H93" s="105">
        <f t="shared" si="14"/>
        <v>0</v>
      </c>
      <c r="I93" s="105">
        <f t="shared" si="15"/>
        <v>0</v>
      </c>
      <c r="J93" s="105">
        <f t="shared" si="16"/>
        <v>0</v>
      </c>
    </row>
    <row r="94" spans="1:10" ht="12.75">
      <c r="A94" s="5">
        <v>69</v>
      </c>
      <c r="B94" s="7" t="s">
        <v>76</v>
      </c>
      <c r="C94" s="5" t="s">
        <v>15</v>
      </c>
      <c r="D94" s="119">
        <v>10</v>
      </c>
      <c r="E94" s="144"/>
      <c r="F94" s="138"/>
      <c r="G94" s="165">
        <f t="shared" si="13"/>
        <v>0</v>
      </c>
      <c r="H94" s="105">
        <f t="shared" si="14"/>
        <v>0</v>
      </c>
      <c r="I94" s="105">
        <f t="shared" si="15"/>
        <v>0</v>
      </c>
      <c r="J94" s="105">
        <f t="shared" si="16"/>
        <v>0</v>
      </c>
    </row>
    <row r="95" spans="1:10" ht="12.75">
      <c r="A95" s="5">
        <v>70</v>
      </c>
      <c r="B95" s="7" t="s">
        <v>77</v>
      </c>
      <c r="C95" s="5" t="s">
        <v>15</v>
      </c>
      <c r="D95" s="119">
        <v>10</v>
      </c>
      <c r="E95" s="144"/>
      <c r="F95" s="138"/>
      <c r="G95" s="165">
        <f t="shared" si="13"/>
        <v>0</v>
      </c>
      <c r="H95" s="105">
        <f t="shared" si="14"/>
        <v>0</v>
      </c>
      <c r="I95" s="105">
        <f t="shared" si="15"/>
        <v>0</v>
      </c>
      <c r="J95" s="105">
        <f t="shared" si="16"/>
        <v>0</v>
      </c>
    </row>
    <row r="96" spans="1:10" ht="12.75">
      <c r="A96" s="5">
        <v>71</v>
      </c>
      <c r="B96" s="7" t="s">
        <v>259</v>
      </c>
      <c r="C96" s="5" t="s">
        <v>15</v>
      </c>
      <c r="D96" s="119">
        <v>15</v>
      </c>
      <c r="E96" s="144"/>
      <c r="F96" s="138"/>
      <c r="G96" s="165">
        <f t="shared" si="13"/>
        <v>0</v>
      </c>
      <c r="H96" s="105">
        <f t="shared" si="14"/>
        <v>0</v>
      </c>
      <c r="I96" s="105">
        <f t="shared" si="15"/>
        <v>0</v>
      </c>
      <c r="J96" s="105">
        <f t="shared" si="16"/>
        <v>0</v>
      </c>
    </row>
    <row r="97" spans="1:10" ht="12.75">
      <c r="A97" s="5">
        <v>72</v>
      </c>
      <c r="B97" s="7" t="s">
        <v>265</v>
      </c>
      <c r="C97" s="5" t="s">
        <v>131</v>
      </c>
      <c r="D97" s="119">
        <v>10</v>
      </c>
      <c r="E97" s="144"/>
      <c r="F97" s="138"/>
      <c r="G97" s="165">
        <f t="shared" si="13"/>
        <v>0</v>
      </c>
      <c r="H97" s="105">
        <f t="shared" si="14"/>
        <v>0</v>
      </c>
      <c r="I97" s="105">
        <f t="shared" si="15"/>
        <v>0</v>
      </c>
      <c r="J97" s="105">
        <f t="shared" si="16"/>
        <v>0</v>
      </c>
    </row>
    <row r="98" spans="1:10" ht="12.75">
      <c r="A98" s="5">
        <v>73</v>
      </c>
      <c r="B98" s="7" t="s">
        <v>272</v>
      </c>
      <c r="C98" s="5" t="s">
        <v>20</v>
      </c>
      <c r="D98" s="119">
        <v>3</v>
      </c>
      <c r="E98" s="144"/>
      <c r="F98" s="138"/>
      <c r="G98" s="165">
        <f t="shared" si="13"/>
        <v>0</v>
      </c>
      <c r="H98" s="105">
        <f t="shared" si="14"/>
        <v>0</v>
      </c>
      <c r="I98" s="105">
        <f t="shared" si="15"/>
        <v>0</v>
      </c>
      <c r="J98" s="105">
        <f t="shared" si="16"/>
        <v>0</v>
      </c>
    </row>
    <row r="99" spans="1:10" ht="12.75">
      <c r="A99" s="5">
        <v>74</v>
      </c>
      <c r="B99" s="7" t="s">
        <v>222</v>
      </c>
      <c r="C99" s="5" t="s">
        <v>15</v>
      </c>
      <c r="D99" s="119">
        <v>35</v>
      </c>
      <c r="E99" s="144"/>
      <c r="F99" s="138"/>
      <c r="G99" s="165">
        <f t="shared" si="13"/>
        <v>0</v>
      </c>
      <c r="H99" s="105">
        <f t="shared" si="14"/>
        <v>0</v>
      </c>
      <c r="I99" s="105">
        <f t="shared" si="15"/>
        <v>0</v>
      </c>
      <c r="J99" s="105">
        <f t="shared" si="16"/>
        <v>0</v>
      </c>
    </row>
    <row r="100" spans="1:10" ht="12.75">
      <c r="A100" s="5">
        <v>75</v>
      </c>
      <c r="B100" s="7" t="s">
        <v>78</v>
      </c>
      <c r="C100" s="5" t="s">
        <v>20</v>
      </c>
      <c r="D100" s="119">
        <v>25</v>
      </c>
      <c r="E100" s="144"/>
      <c r="F100" s="138"/>
      <c r="G100" s="165">
        <f t="shared" si="13"/>
        <v>0</v>
      </c>
      <c r="H100" s="105">
        <f t="shared" si="14"/>
        <v>0</v>
      </c>
      <c r="I100" s="105">
        <f t="shared" si="15"/>
        <v>0</v>
      </c>
      <c r="J100" s="105">
        <f t="shared" si="16"/>
        <v>0</v>
      </c>
    </row>
    <row r="101" spans="1:10" ht="12.75">
      <c r="A101" s="5">
        <v>76</v>
      </c>
      <c r="B101" s="10" t="s">
        <v>266</v>
      </c>
      <c r="C101" s="5" t="s">
        <v>15</v>
      </c>
      <c r="D101" s="119">
        <v>15</v>
      </c>
      <c r="E101" s="144"/>
      <c r="F101" s="138"/>
      <c r="G101" s="165">
        <f t="shared" si="13"/>
        <v>0</v>
      </c>
      <c r="H101" s="105">
        <f t="shared" si="14"/>
        <v>0</v>
      </c>
      <c r="I101" s="105">
        <f t="shared" si="15"/>
        <v>0</v>
      </c>
      <c r="J101" s="105">
        <f t="shared" si="16"/>
        <v>0</v>
      </c>
    </row>
    <row r="102" spans="1:10" ht="12.75">
      <c r="A102" s="5">
        <v>77</v>
      </c>
      <c r="B102" s="10" t="s">
        <v>267</v>
      </c>
      <c r="C102" s="5" t="s">
        <v>15</v>
      </c>
      <c r="D102" s="119">
        <v>10</v>
      </c>
      <c r="E102" s="144"/>
      <c r="F102" s="138"/>
      <c r="G102" s="165">
        <f t="shared" si="13"/>
        <v>0</v>
      </c>
      <c r="H102" s="105">
        <f t="shared" si="14"/>
        <v>0</v>
      </c>
      <c r="I102" s="105">
        <f t="shared" si="15"/>
        <v>0</v>
      </c>
      <c r="J102" s="105">
        <f t="shared" si="16"/>
        <v>0</v>
      </c>
    </row>
    <row r="103" spans="1:10" ht="12.75">
      <c r="A103" s="80"/>
      <c r="B103" s="181" t="s">
        <v>79</v>
      </c>
      <c r="C103" s="182"/>
      <c r="D103" s="118"/>
      <c r="E103" s="184"/>
      <c r="F103" s="183"/>
      <c r="G103" s="184"/>
      <c r="H103" s="79"/>
      <c r="I103" s="79"/>
      <c r="J103" s="79"/>
    </row>
    <row r="104" spans="1:10" ht="12.75">
      <c r="A104" s="15">
        <v>78</v>
      </c>
      <c r="B104" s="16" t="s">
        <v>80</v>
      </c>
      <c r="C104" s="15" t="s">
        <v>15</v>
      </c>
      <c r="D104" s="119">
        <v>15</v>
      </c>
      <c r="E104" s="78"/>
      <c r="F104" s="131"/>
      <c r="G104" s="165">
        <f t="shared" si="13"/>
        <v>0</v>
      </c>
      <c r="H104" s="105">
        <f>+E104*D104</f>
        <v>0</v>
      </c>
      <c r="I104" s="105">
        <f>+H104*F104</f>
        <v>0</v>
      </c>
      <c r="J104" s="105">
        <f>+H104+I104</f>
        <v>0</v>
      </c>
    </row>
    <row r="105" spans="1:10" ht="12.75">
      <c r="A105" s="15">
        <v>79</v>
      </c>
      <c r="B105" s="16" t="s">
        <v>81</v>
      </c>
      <c r="C105" s="15" t="s">
        <v>15</v>
      </c>
      <c r="D105" s="119">
        <v>3</v>
      </c>
      <c r="E105" s="78"/>
      <c r="F105" s="131"/>
      <c r="G105" s="165">
        <f t="shared" si="13"/>
        <v>0</v>
      </c>
      <c r="H105" s="105">
        <f>+E105*D105</f>
        <v>0</v>
      </c>
      <c r="I105" s="105">
        <f>+H105*F105</f>
        <v>0</v>
      </c>
      <c r="J105" s="105">
        <f>+H105+I105</f>
        <v>0</v>
      </c>
    </row>
    <row r="106" spans="1:10" ht="12.75">
      <c r="A106" s="15">
        <v>80</v>
      </c>
      <c r="B106" s="16" t="s">
        <v>82</v>
      </c>
      <c r="C106" s="15" t="s">
        <v>15</v>
      </c>
      <c r="D106" s="119">
        <v>3</v>
      </c>
      <c r="E106" s="78"/>
      <c r="F106" s="131"/>
      <c r="G106" s="165">
        <f t="shared" si="13"/>
        <v>0</v>
      </c>
      <c r="H106" s="105">
        <f>+E106*D106</f>
        <v>0</v>
      </c>
      <c r="I106" s="105">
        <f>+H106*F106</f>
        <v>0</v>
      </c>
      <c r="J106" s="105">
        <f>+H106+I106</f>
        <v>0</v>
      </c>
    </row>
    <row r="107" spans="1:10" ht="12.75">
      <c r="A107" s="15">
        <v>81</v>
      </c>
      <c r="B107" s="16" t="s">
        <v>83</v>
      </c>
      <c r="C107" s="15" t="s">
        <v>15</v>
      </c>
      <c r="D107" s="119">
        <v>30</v>
      </c>
      <c r="E107" s="78"/>
      <c r="F107" s="131"/>
      <c r="G107" s="165">
        <f t="shared" si="13"/>
        <v>0</v>
      </c>
      <c r="H107" s="105">
        <f>+E107*D107</f>
        <v>0</v>
      </c>
      <c r="I107" s="105">
        <f>+H107*F107</f>
        <v>0</v>
      </c>
      <c r="J107" s="105">
        <f>+H107+I107</f>
        <v>0</v>
      </c>
    </row>
    <row r="108" spans="1:10" ht="12.75">
      <c r="A108" s="15">
        <v>82</v>
      </c>
      <c r="B108" s="16" t="s">
        <v>84</v>
      </c>
      <c r="C108" s="15" t="s">
        <v>15</v>
      </c>
      <c r="D108" s="119">
        <v>15</v>
      </c>
      <c r="E108" s="78"/>
      <c r="F108" s="131"/>
      <c r="G108" s="165">
        <f t="shared" si="13"/>
        <v>0</v>
      </c>
      <c r="H108" s="105">
        <f>+E108*D108</f>
        <v>0</v>
      </c>
      <c r="I108" s="105">
        <f>+H108*F108</f>
        <v>0</v>
      </c>
      <c r="J108" s="105">
        <f>+H108+I108</f>
        <v>0</v>
      </c>
    </row>
    <row r="109" spans="1:10" s="107" customFormat="1" ht="12.75">
      <c r="A109" s="80"/>
      <c r="B109" s="181" t="s">
        <v>85</v>
      </c>
      <c r="C109" s="182"/>
      <c r="D109" s="118"/>
      <c r="E109" s="184"/>
      <c r="F109" s="183"/>
      <c r="G109" s="184"/>
      <c r="H109" s="79"/>
      <c r="I109" s="79"/>
      <c r="J109" s="79"/>
    </row>
    <row r="110" spans="1:10" s="107" customFormat="1" ht="12.75">
      <c r="A110" s="85">
        <v>83</v>
      </c>
      <c r="B110" s="110" t="s">
        <v>86</v>
      </c>
      <c r="C110" s="85" t="s">
        <v>15</v>
      </c>
      <c r="D110" s="117">
        <v>13</v>
      </c>
      <c r="E110" s="150"/>
      <c r="F110" s="137"/>
      <c r="G110" s="165">
        <f t="shared" si="13"/>
        <v>0</v>
      </c>
      <c r="H110" s="105">
        <f>+E110*D110</f>
        <v>0</v>
      </c>
      <c r="I110" s="105">
        <f>+H110*F110</f>
        <v>0</v>
      </c>
      <c r="J110" s="105">
        <f>+H110+I110</f>
        <v>0</v>
      </c>
    </row>
    <row r="111" spans="1:10" s="107" customFormat="1" ht="12.75">
      <c r="A111" s="85">
        <v>84</v>
      </c>
      <c r="B111" s="110" t="s">
        <v>232</v>
      </c>
      <c r="C111" s="85" t="s">
        <v>15</v>
      </c>
      <c r="D111" s="117">
        <v>20</v>
      </c>
      <c r="E111" s="150"/>
      <c r="F111" s="137"/>
      <c r="G111" s="165">
        <f t="shared" si="13"/>
        <v>0</v>
      </c>
      <c r="H111" s="105">
        <f aca="true" t="shared" si="17" ref="H111:H124">+E111*D111</f>
        <v>0</v>
      </c>
      <c r="I111" s="105">
        <f aca="true" t="shared" si="18" ref="I111:I124">+H111*F111</f>
        <v>0</v>
      </c>
      <c r="J111" s="105">
        <f aca="true" t="shared" si="19" ref="J111:J124">+H111+I111</f>
        <v>0</v>
      </c>
    </row>
    <row r="112" spans="1:10" s="107" customFormat="1" ht="12.75">
      <c r="A112" s="85">
        <v>85</v>
      </c>
      <c r="B112" s="111" t="s">
        <v>87</v>
      </c>
      <c r="C112" s="85" t="s">
        <v>20</v>
      </c>
      <c r="D112" s="117">
        <v>2</v>
      </c>
      <c r="E112" s="150"/>
      <c r="F112" s="137"/>
      <c r="G112" s="165">
        <f t="shared" si="13"/>
        <v>0</v>
      </c>
      <c r="H112" s="105">
        <f t="shared" si="17"/>
        <v>0</v>
      </c>
      <c r="I112" s="105">
        <f t="shared" si="18"/>
        <v>0</v>
      </c>
      <c r="J112" s="105">
        <f t="shared" si="19"/>
        <v>0</v>
      </c>
    </row>
    <row r="113" spans="1:10" s="107" customFormat="1" ht="12.75">
      <c r="A113" s="85">
        <v>86</v>
      </c>
      <c r="B113" s="111" t="s">
        <v>88</v>
      </c>
      <c r="C113" s="85" t="s">
        <v>20</v>
      </c>
      <c r="D113" s="117">
        <v>2</v>
      </c>
      <c r="E113" s="150"/>
      <c r="F113" s="137"/>
      <c r="G113" s="165">
        <f t="shared" si="13"/>
        <v>0</v>
      </c>
      <c r="H113" s="105">
        <f t="shared" si="17"/>
        <v>0</v>
      </c>
      <c r="I113" s="105">
        <f t="shared" si="18"/>
        <v>0</v>
      </c>
      <c r="J113" s="105">
        <f t="shared" si="19"/>
        <v>0</v>
      </c>
    </row>
    <row r="114" spans="1:10" s="107" customFormat="1" ht="40.5">
      <c r="A114" s="85">
        <v>87</v>
      </c>
      <c r="B114" s="7" t="s">
        <v>89</v>
      </c>
      <c r="C114" s="85" t="s">
        <v>17</v>
      </c>
      <c r="D114" s="117">
        <v>2</v>
      </c>
      <c r="E114" s="150"/>
      <c r="F114" s="137"/>
      <c r="G114" s="165">
        <f t="shared" si="13"/>
        <v>0</v>
      </c>
      <c r="H114" s="105">
        <f t="shared" si="17"/>
        <v>0</v>
      </c>
      <c r="I114" s="105">
        <f t="shared" si="18"/>
        <v>0</v>
      </c>
      <c r="J114" s="105">
        <f t="shared" si="19"/>
        <v>0</v>
      </c>
    </row>
    <row r="115" spans="1:10" s="107" customFormat="1" ht="12.75">
      <c r="A115" s="85">
        <v>88</v>
      </c>
      <c r="B115" s="10" t="s">
        <v>229</v>
      </c>
      <c r="C115" s="108" t="s">
        <v>15</v>
      </c>
      <c r="D115" s="117">
        <v>45</v>
      </c>
      <c r="E115" s="150"/>
      <c r="F115" s="137"/>
      <c r="G115" s="165">
        <f t="shared" si="13"/>
        <v>0</v>
      </c>
      <c r="H115" s="105">
        <f t="shared" si="17"/>
        <v>0</v>
      </c>
      <c r="I115" s="105">
        <f t="shared" si="18"/>
        <v>0</v>
      </c>
      <c r="J115" s="105">
        <f t="shared" si="19"/>
        <v>0</v>
      </c>
    </row>
    <row r="116" spans="1:10" s="107" customFormat="1" ht="12.75">
      <c r="A116" s="85">
        <v>89</v>
      </c>
      <c r="B116" s="110" t="s">
        <v>242</v>
      </c>
      <c r="C116" s="85" t="s">
        <v>20</v>
      </c>
      <c r="D116" s="117">
        <v>15</v>
      </c>
      <c r="E116" s="150"/>
      <c r="F116" s="137"/>
      <c r="G116" s="165">
        <f t="shared" si="13"/>
        <v>0</v>
      </c>
      <c r="H116" s="105">
        <f t="shared" si="17"/>
        <v>0</v>
      </c>
      <c r="I116" s="105">
        <f t="shared" si="18"/>
        <v>0</v>
      </c>
      <c r="J116" s="105">
        <f t="shared" si="19"/>
        <v>0</v>
      </c>
    </row>
    <row r="117" spans="1:10" s="107" customFormat="1" ht="12.75">
      <c r="A117" s="85">
        <v>90</v>
      </c>
      <c r="B117" s="110" t="s">
        <v>90</v>
      </c>
      <c r="C117" s="85" t="s">
        <v>15</v>
      </c>
      <c r="D117" s="117">
        <v>10</v>
      </c>
      <c r="E117" s="150"/>
      <c r="F117" s="137"/>
      <c r="G117" s="165">
        <f t="shared" si="13"/>
        <v>0</v>
      </c>
      <c r="H117" s="105">
        <f t="shared" si="17"/>
        <v>0</v>
      </c>
      <c r="I117" s="105">
        <f t="shared" si="18"/>
        <v>0</v>
      </c>
      <c r="J117" s="105">
        <f t="shared" si="19"/>
        <v>0</v>
      </c>
    </row>
    <row r="118" spans="1:10" s="107" customFormat="1" ht="12.75">
      <c r="A118" s="85">
        <v>91</v>
      </c>
      <c r="B118" s="110" t="s">
        <v>237</v>
      </c>
      <c r="C118" s="85" t="s">
        <v>15</v>
      </c>
      <c r="D118" s="117">
        <v>10</v>
      </c>
      <c r="E118" s="150"/>
      <c r="F118" s="137"/>
      <c r="G118" s="165">
        <f t="shared" si="13"/>
        <v>0</v>
      </c>
      <c r="H118" s="105">
        <f t="shared" si="17"/>
        <v>0</v>
      </c>
      <c r="I118" s="105">
        <f t="shared" si="18"/>
        <v>0</v>
      </c>
      <c r="J118" s="105">
        <f t="shared" si="19"/>
        <v>0</v>
      </c>
    </row>
    <row r="119" spans="1:10" s="107" customFormat="1" ht="12.75">
      <c r="A119" s="85">
        <v>92</v>
      </c>
      <c r="B119" s="110" t="s">
        <v>234</v>
      </c>
      <c r="C119" s="85" t="s">
        <v>15</v>
      </c>
      <c r="D119" s="117">
        <v>5</v>
      </c>
      <c r="E119" s="150"/>
      <c r="F119" s="137"/>
      <c r="G119" s="165">
        <f t="shared" si="13"/>
        <v>0</v>
      </c>
      <c r="H119" s="105">
        <f t="shared" si="17"/>
        <v>0</v>
      </c>
      <c r="I119" s="105">
        <f t="shared" si="18"/>
        <v>0</v>
      </c>
      <c r="J119" s="105">
        <f t="shared" si="19"/>
        <v>0</v>
      </c>
    </row>
    <row r="120" spans="1:10" s="107" customFormat="1" ht="30">
      <c r="A120" s="85">
        <v>93</v>
      </c>
      <c r="B120" s="110" t="s">
        <v>91</v>
      </c>
      <c r="C120" s="85" t="s">
        <v>17</v>
      </c>
      <c r="D120" s="117">
        <v>2</v>
      </c>
      <c r="E120" s="150"/>
      <c r="F120" s="137"/>
      <c r="G120" s="165">
        <f t="shared" si="13"/>
        <v>0</v>
      </c>
      <c r="H120" s="105">
        <f t="shared" si="17"/>
        <v>0</v>
      </c>
      <c r="I120" s="105">
        <f t="shared" si="18"/>
        <v>0</v>
      </c>
      <c r="J120" s="105">
        <f t="shared" si="19"/>
        <v>0</v>
      </c>
    </row>
    <row r="121" spans="1:10" s="107" customFormat="1" ht="12.75">
      <c r="A121" s="85">
        <v>94</v>
      </c>
      <c r="B121" s="7" t="s">
        <v>92</v>
      </c>
      <c r="C121" s="85" t="s">
        <v>20</v>
      </c>
      <c r="D121" s="117">
        <v>5</v>
      </c>
      <c r="E121" s="150"/>
      <c r="F121" s="137"/>
      <c r="G121" s="165">
        <f t="shared" si="13"/>
        <v>0</v>
      </c>
      <c r="H121" s="105">
        <f t="shared" si="17"/>
        <v>0</v>
      </c>
      <c r="I121" s="105">
        <f t="shared" si="18"/>
        <v>0</v>
      </c>
      <c r="J121" s="105">
        <f t="shared" si="19"/>
        <v>0</v>
      </c>
    </row>
    <row r="122" spans="1:10" s="107" customFormat="1" ht="20.25">
      <c r="A122" s="85">
        <v>95</v>
      </c>
      <c r="B122" s="10" t="s">
        <v>93</v>
      </c>
      <c r="C122" s="108" t="s">
        <v>15</v>
      </c>
      <c r="D122" s="117">
        <v>2</v>
      </c>
      <c r="E122" s="150"/>
      <c r="F122" s="137"/>
      <c r="G122" s="165">
        <f t="shared" si="13"/>
        <v>0</v>
      </c>
      <c r="H122" s="105">
        <f t="shared" si="17"/>
        <v>0</v>
      </c>
      <c r="I122" s="105">
        <f t="shared" si="18"/>
        <v>0</v>
      </c>
      <c r="J122" s="105">
        <f t="shared" si="19"/>
        <v>0</v>
      </c>
    </row>
    <row r="123" spans="1:10" s="107" customFormat="1" ht="12.75">
      <c r="A123" s="85">
        <v>96</v>
      </c>
      <c r="B123" s="10" t="s">
        <v>264</v>
      </c>
      <c r="C123" s="108" t="s">
        <v>15</v>
      </c>
      <c r="D123" s="117">
        <v>20</v>
      </c>
      <c r="E123" s="150"/>
      <c r="F123" s="137"/>
      <c r="G123" s="165">
        <f t="shared" si="13"/>
        <v>0</v>
      </c>
      <c r="H123" s="105">
        <f t="shared" si="17"/>
        <v>0</v>
      </c>
      <c r="I123" s="105">
        <f t="shared" si="18"/>
        <v>0</v>
      </c>
      <c r="J123" s="105">
        <f t="shared" si="19"/>
        <v>0</v>
      </c>
    </row>
    <row r="124" spans="1:10" s="107" customFormat="1" ht="12.75">
      <c r="A124" s="85">
        <v>97</v>
      </c>
      <c r="B124" s="10" t="s">
        <v>260</v>
      </c>
      <c r="C124" s="108" t="s">
        <v>20</v>
      </c>
      <c r="D124" s="117">
        <v>2</v>
      </c>
      <c r="E124" s="150"/>
      <c r="F124" s="137"/>
      <c r="G124" s="165">
        <f t="shared" si="13"/>
        <v>0</v>
      </c>
      <c r="H124" s="105">
        <f t="shared" si="17"/>
        <v>0</v>
      </c>
      <c r="I124" s="105">
        <f t="shared" si="18"/>
        <v>0</v>
      </c>
      <c r="J124" s="105">
        <f t="shared" si="19"/>
        <v>0</v>
      </c>
    </row>
    <row r="125" spans="1:10" s="107" customFormat="1" ht="12.75">
      <c r="A125" s="80"/>
      <c r="B125" s="181" t="s">
        <v>157</v>
      </c>
      <c r="C125" s="94"/>
      <c r="D125" s="121"/>
      <c r="E125" s="184"/>
      <c r="F125" s="183"/>
      <c r="G125" s="184"/>
      <c r="H125" s="79"/>
      <c r="I125" s="167"/>
      <c r="J125" s="187"/>
    </row>
    <row r="126" spans="1:10" s="107" customFormat="1" ht="12.75">
      <c r="A126" s="5">
        <v>98</v>
      </c>
      <c r="B126" s="7" t="s">
        <v>158</v>
      </c>
      <c r="C126" s="5" t="s">
        <v>15</v>
      </c>
      <c r="D126" s="117">
        <v>25</v>
      </c>
      <c r="E126" s="144"/>
      <c r="F126" s="138"/>
      <c r="G126" s="165">
        <f t="shared" si="13"/>
        <v>0</v>
      </c>
      <c r="H126" s="105">
        <f>+E126*D126</f>
        <v>0</v>
      </c>
      <c r="I126" s="105">
        <f>+H126*F126</f>
        <v>0</v>
      </c>
      <c r="J126" s="105">
        <f>+H126+I126</f>
        <v>0</v>
      </c>
    </row>
    <row r="127" spans="1:10" s="107" customFormat="1" ht="20.25">
      <c r="A127" s="5">
        <v>99</v>
      </c>
      <c r="B127" s="7" t="s">
        <v>159</v>
      </c>
      <c r="C127" s="5" t="s">
        <v>131</v>
      </c>
      <c r="D127" s="117">
        <v>3</v>
      </c>
      <c r="E127" s="144"/>
      <c r="F127" s="138"/>
      <c r="G127" s="165">
        <f t="shared" si="13"/>
        <v>0</v>
      </c>
      <c r="H127" s="105">
        <f>+E127*D127</f>
        <v>0</v>
      </c>
      <c r="I127" s="105">
        <f>+H127*F127</f>
        <v>0</v>
      </c>
      <c r="J127" s="105">
        <f>+H127+I127</f>
        <v>0</v>
      </c>
    </row>
    <row r="128" spans="1:10" ht="20.25">
      <c r="A128" s="5">
        <v>100</v>
      </c>
      <c r="B128" s="7" t="s">
        <v>160</v>
      </c>
      <c r="C128" s="5" t="s">
        <v>17</v>
      </c>
      <c r="D128" s="117">
        <v>2</v>
      </c>
      <c r="E128" s="144"/>
      <c r="F128" s="138"/>
      <c r="G128" s="165">
        <f t="shared" si="13"/>
        <v>0</v>
      </c>
      <c r="H128" s="105">
        <f>+E128*D128</f>
        <v>0</v>
      </c>
      <c r="I128" s="105">
        <f>+H128*F128</f>
        <v>0</v>
      </c>
      <c r="J128" s="105">
        <f>+H128+I128</f>
        <v>0</v>
      </c>
    </row>
    <row r="129" spans="1:10" s="107" customFormat="1" ht="12.75">
      <c r="A129" s="80"/>
      <c r="B129" s="181" t="s">
        <v>98</v>
      </c>
      <c r="C129" s="182"/>
      <c r="D129" s="118"/>
      <c r="E129" s="184"/>
      <c r="F129" s="183"/>
      <c r="G129" s="184"/>
      <c r="H129" s="79"/>
      <c r="I129" s="79"/>
      <c r="J129" s="79"/>
    </row>
    <row r="130" spans="1:10" s="107" customFormat="1" ht="12.75">
      <c r="A130" s="85">
        <v>101</v>
      </c>
      <c r="B130" s="7" t="s">
        <v>94</v>
      </c>
      <c r="C130" s="85" t="s">
        <v>15</v>
      </c>
      <c r="D130" s="117"/>
      <c r="E130" s="150"/>
      <c r="F130" s="137"/>
      <c r="G130" s="165">
        <f t="shared" si="13"/>
        <v>0</v>
      </c>
      <c r="H130" s="105">
        <f>+E130*D130</f>
        <v>0</v>
      </c>
      <c r="I130" s="105">
        <f>+H130*F130</f>
        <v>0</v>
      </c>
      <c r="J130" s="105">
        <f>+H130+I130</f>
        <v>0</v>
      </c>
    </row>
    <row r="131" spans="1:10" s="107" customFormat="1" ht="12.75">
      <c r="A131" s="85">
        <v>102</v>
      </c>
      <c r="B131" s="7" t="s">
        <v>230</v>
      </c>
      <c r="C131" s="85" t="s">
        <v>15</v>
      </c>
      <c r="D131" s="117">
        <v>30</v>
      </c>
      <c r="E131" s="150"/>
      <c r="F131" s="137"/>
      <c r="G131" s="165">
        <f t="shared" si="13"/>
        <v>0</v>
      </c>
      <c r="H131" s="105">
        <f aca="true" t="shared" si="20" ref="H131:H144">+E131*D131</f>
        <v>0</v>
      </c>
      <c r="I131" s="105">
        <f aca="true" t="shared" si="21" ref="I131:I144">+H131*F131</f>
        <v>0</v>
      </c>
      <c r="J131" s="105">
        <f aca="true" t="shared" si="22" ref="J131:J144">+H131+I131</f>
        <v>0</v>
      </c>
    </row>
    <row r="132" spans="1:10" s="107" customFormat="1" ht="12.75">
      <c r="A132" s="85">
        <v>103</v>
      </c>
      <c r="B132" s="7" t="s">
        <v>246</v>
      </c>
      <c r="C132" s="85" t="s">
        <v>131</v>
      </c>
      <c r="D132" s="117">
        <v>5</v>
      </c>
      <c r="E132" s="150"/>
      <c r="F132" s="137"/>
      <c r="G132" s="165">
        <f t="shared" si="13"/>
        <v>0</v>
      </c>
      <c r="H132" s="105">
        <f t="shared" si="20"/>
        <v>0</v>
      </c>
      <c r="I132" s="105">
        <f t="shared" si="21"/>
        <v>0</v>
      </c>
      <c r="J132" s="105">
        <f t="shared" si="22"/>
        <v>0</v>
      </c>
    </row>
    <row r="133" spans="1:10" s="107" customFormat="1" ht="20.25">
      <c r="A133" s="85">
        <v>104</v>
      </c>
      <c r="B133" s="7" t="s">
        <v>95</v>
      </c>
      <c r="C133" s="85" t="s">
        <v>15</v>
      </c>
      <c r="D133" s="117">
        <v>150</v>
      </c>
      <c r="E133" s="150"/>
      <c r="F133" s="137"/>
      <c r="G133" s="165">
        <f t="shared" si="13"/>
        <v>0</v>
      </c>
      <c r="H133" s="105">
        <f t="shared" si="20"/>
        <v>0</v>
      </c>
      <c r="I133" s="105">
        <f t="shared" si="21"/>
        <v>0</v>
      </c>
      <c r="J133" s="105">
        <f t="shared" si="22"/>
        <v>0</v>
      </c>
    </row>
    <row r="134" spans="1:10" s="107" customFormat="1" ht="12.75">
      <c r="A134" s="85">
        <v>105</v>
      </c>
      <c r="B134" s="7" t="s">
        <v>96</v>
      </c>
      <c r="C134" s="85" t="s">
        <v>15</v>
      </c>
      <c r="D134" s="117">
        <v>10</v>
      </c>
      <c r="E134" s="150"/>
      <c r="F134" s="137"/>
      <c r="G134" s="165">
        <f t="shared" si="13"/>
        <v>0</v>
      </c>
      <c r="H134" s="105">
        <f t="shared" si="20"/>
        <v>0</v>
      </c>
      <c r="I134" s="105">
        <f t="shared" si="21"/>
        <v>0</v>
      </c>
      <c r="J134" s="105">
        <f t="shared" si="22"/>
        <v>0</v>
      </c>
    </row>
    <row r="135" spans="1:10" s="107" customFormat="1" ht="12.75">
      <c r="A135" s="85">
        <v>106</v>
      </c>
      <c r="B135" s="7" t="s">
        <v>97</v>
      </c>
      <c r="C135" s="85" t="s">
        <v>15</v>
      </c>
      <c r="D135" s="117">
        <v>20</v>
      </c>
      <c r="E135" s="150"/>
      <c r="F135" s="137"/>
      <c r="G135" s="165">
        <f t="shared" si="13"/>
        <v>0</v>
      </c>
      <c r="H135" s="105">
        <f t="shared" si="20"/>
        <v>0</v>
      </c>
      <c r="I135" s="105">
        <f t="shared" si="21"/>
        <v>0</v>
      </c>
      <c r="J135" s="105">
        <f t="shared" si="22"/>
        <v>0</v>
      </c>
    </row>
    <row r="136" spans="1:10" s="107" customFormat="1" ht="12.75">
      <c r="A136" s="85">
        <v>107</v>
      </c>
      <c r="B136" s="7" t="s">
        <v>100</v>
      </c>
      <c r="C136" s="85" t="s">
        <v>20</v>
      </c>
      <c r="D136" s="117">
        <v>2</v>
      </c>
      <c r="E136" s="154"/>
      <c r="F136" s="137"/>
      <c r="G136" s="165">
        <f t="shared" si="13"/>
        <v>0</v>
      </c>
      <c r="H136" s="105">
        <f t="shared" si="20"/>
        <v>0</v>
      </c>
      <c r="I136" s="105">
        <f t="shared" si="21"/>
        <v>0</v>
      </c>
      <c r="J136" s="105">
        <f t="shared" si="22"/>
        <v>0</v>
      </c>
    </row>
    <row r="137" spans="1:10" s="107" customFormat="1" ht="20.25">
      <c r="A137" s="85">
        <v>108</v>
      </c>
      <c r="B137" s="7" t="s">
        <v>238</v>
      </c>
      <c r="C137" s="85" t="s">
        <v>15</v>
      </c>
      <c r="D137" s="117">
        <v>100</v>
      </c>
      <c r="E137" s="154"/>
      <c r="F137" s="137"/>
      <c r="G137" s="165">
        <f t="shared" si="13"/>
        <v>0</v>
      </c>
      <c r="H137" s="105">
        <f t="shared" si="20"/>
        <v>0</v>
      </c>
      <c r="I137" s="105">
        <f t="shared" si="21"/>
        <v>0</v>
      </c>
      <c r="J137" s="105">
        <f t="shared" si="22"/>
        <v>0</v>
      </c>
    </row>
    <row r="138" spans="1:10" s="107" customFormat="1" ht="20.25">
      <c r="A138" s="85">
        <v>109</v>
      </c>
      <c r="B138" s="7" t="s">
        <v>241</v>
      </c>
      <c r="C138" s="85" t="s">
        <v>15</v>
      </c>
      <c r="D138" s="117">
        <v>50</v>
      </c>
      <c r="E138" s="154"/>
      <c r="F138" s="137"/>
      <c r="G138" s="165">
        <f t="shared" si="13"/>
        <v>0</v>
      </c>
      <c r="H138" s="105">
        <f t="shared" si="20"/>
        <v>0</v>
      </c>
      <c r="I138" s="105">
        <f t="shared" si="21"/>
        <v>0</v>
      </c>
      <c r="J138" s="105">
        <f t="shared" si="22"/>
        <v>0</v>
      </c>
    </row>
    <row r="139" spans="1:10" s="107" customFormat="1" ht="12.75">
      <c r="A139" s="85">
        <v>110</v>
      </c>
      <c r="B139" s="7" t="s">
        <v>102</v>
      </c>
      <c r="C139" s="85" t="s">
        <v>15</v>
      </c>
      <c r="D139" s="117">
        <v>20</v>
      </c>
      <c r="E139" s="154"/>
      <c r="F139" s="137"/>
      <c r="G139" s="165">
        <f t="shared" si="13"/>
        <v>0</v>
      </c>
      <c r="H139" s="105">
        <f t="shared" si="20"/>
        <v>0</v>
      </c>
      <c r="I139" s="105">
        <f t="shared" si="21"/>
        <v>0</v>
      </c>
      <c r="J139" s="105">
        <f t="shared" si="22"/>
        <v>0</v>
      </c>
    </row>
    <row r="140" spans="1:10" s="107" customFormat="1" ht="12.75">
      <c r="A140" s="85">
        <v>111</v>
      </c>
      <c r="B140" s="7" t="s">
        <v>268</v>
      </c>
      <c r="C140" s="85" t="s">
        <v>20</v>
      </c>
      <c r="D140" s="117">
        <v>8</v>
      </c>
      <c r="E140" s="154"/>
      <c r="F140" s="137"/>
      <c r="G140" s="165">
        <f t="shared" si="13"/>
        <v>0</v>
      </c>
      <c r="H140" s="105">
        <f t="shared" si="20"/>
        <v>0</v>
      </c>
      <c r="I140" s="105">
        <f t="shared" si="21"/>
        <v>0</v>
      </c>
      <c r="J140" s="105">
        <f t="shared" si="22"/>
        <v>0</v>
      </c>
    </row>
    <row r="141" spans="1:10" ht="12.75">
      <c r="A141" s="85">
        <v>112</v>
      </c>
      <c r="B141" s="7" t="s">
        <v>103</v>
      </c>
      <c r="C141" s="85" t="s">
        <v>15</v>
      </c>
      <c r="D141" s="117">
        <v>5</v>
      </c>
      <c r="E141" s="154"/>
      <c r="F141" s="137"/>
      <c r="G141" s="165">
        <f t="shared" si="13"/>
        <v>0</v>
      </c>
      <c r="H141" s="105">
        <f t="shared" si="20"/>
        <v>0</v>
      </c>
      <c r="I141" s="105">
        <f t="shared" si="21"/>
        <v>0</v>
      </c>
      <c r="J141" s="105">
        <f t="shared" si="22"/>
        <v>0</v>
      </c>
    </row>
    <row r="142" spans="1:10" ht="12.75">
      <c r="A142" s="85">
        <v>113</v>
      </c>
      <c r="B142" s="7" t="s">
        <v>221</v>
      </c>
      <c r="C142" s="5" t="s">
        <v>20</v>
      </c>
      <c r="D142" s="119">
        <v>5</v>
      </c>
      <c r="E142" s="144"/>
      <c r="F142" s="138"/>
      <c r="G142" s="165">
        <f t="shared" si="13"/>
        <v>0</v>
      </c>
      <c r="H142" s="105">
        <f t="shared" si="20"/>
        <v>0</v>
      </c>
      <c r="I142" s="105">
        <f t="shared" si="21"/>
        <v>0</v>
      </c>
      <c r="J142" s="105">
        <f t="shared" si="22"/>
        <v>0</v>
      </c>
    </row>
    <row r="143" spans="1:10" ht="12.75">
      <c r="A143" s="85">
        <v>114</v>
      </c>
      <c r="B143" s="7" t="s">
        <v>224</v>
      </c>
      <c r="C143" s="5" t="s">
        <v>20</v>
      </c>
      <c r="D143" s="119">
        <v>15</v>
      </c>
      <c r="E143" s="144"/>
      <c r="F143" s="138"/>
      <c r="G143" s="165">
        <f t="shared" si="13"/>
        <v>0</v>
      </c>
      <c r="H143" s="105">
        <f t="shared" si="20"/>
        <v>0</v>
      </c>
      <c r="I143" s="105">
        <f t="shared" si="21"/>
        <v>0</v>
      </c>
      <c r="J143" s="105">
        <f t="shared" si="22"/>
        <v>0</v>
      </c>
    </row>
    <row r="144" spans="1:10" ht="20.25">
      <c r="A144" s="85">
        <v>115</v>
      </c>
      <c r="B144" s="7" t="s">
        <v>126</v>
      </c>
      <c r="C144" s="5" t="s">
        <v>20</v>
      </c>
      <c r="D144" s="119">
        <v>2</v>
      </c>
      <c r="E144" s="144"/>
      <c r="F144" s="138"/>
      <c r="G144" s="165">
        <f t="shared" si="13"/>
        <v>0</v>
      </c>
      <c r="H144" s="105">
        <f t="shared" si="20"/>
        <v>0</v>
      </c>
      <c r="I144" s="105">
        <f t="shared" si="21"/>
        <v>0</v>
      </c>
      <c r="J144" s="105">
        <f t="shared" si="22"/>
        <v>0</v>
      </c>
    </row>
    <row r="145" spans="1:10" ht="12.75">
      <c r="A145" s="80"/>
      <c r="B145" s="181" t="s">
        <v>104</v>
      </c>
      <c r="C145" s="182"/>
      <c r="D145" s="118"/>
      <c r="E145" s="184"/>
      <c r="F145" s="183"/>
      <c r="G145" s="184"/>
      <c r="H145" s="184"/>
      <c r="I145" s="79"/>
      <c r="J145" s="79"/>
    </row>
    <row r="146" spans="1:10" ht="12.75">
      <c r="A146" s="5">
        <v>116</v>
      </c>
      <c r="B146" s="14" t="s">
        <v>105</v>
      </c>
      <c r="C146" s="9" t="s">
        <v>20</v>
      </c>
      <c r="D146" s="119">
        <v>20</v>
      </c>
      <c r="E146" s="152"/>
      <c r="F146" s="143"/>
      <c r="G146" s="165">
        <f t="shared" si="13"/>
        <v>0</v>
      </c>
      <c r="H146" s="105">
        <f aca="true" t="shared" si="23" ref="H146:H151">+E146*D146</f>
        <v>0</v>
      </c>
      <c r="I146" s="105">
        <f aca="true" t="shared" si="24" ref="I146:I151">+H146*F146</f>
        <v>0</v>
      </c>
      <c r="J146" s="105">
        <f aca="true" t="shared" si="25" ref="J146:J151">+H146+I146</f>
        <v>0</v>
      </c>
    </row>
    <row r="147" spans="1:10" ht="12.75">
      <c r="A147" s="5">
        <v>117</v>
      </c>
      <c r="B147" s="8" t="s">
        <v>106</v>
      </c>
      <c r="C147" s="9" t="s">
        <v>20</v>
      </c>
      <c r="D147" s="119">
        <v>5</v>
      </c>
      <c r="E147" s="152"/>
      <c r="F147" s="143"/>
      <c r="G147" s="165">
        <f t="shared" si="13"/>
        <v>0</v>
      </c>
      <c r="H147" s="105">
        <f t="shared" si="23"/>
        <v>0</v>
      </c>
      <c r="I147" s="105">
        <f t="shared" si="24"/>
        <v>0</v>
      </c>
      <c r="J147" s="105">
        <f t="shared" si="25"/>
        <v>0</v>
      </c>
    </row>
    <row r="148" spans="1:10" ht="12.75">
      <c r="A148" s="5">
        <v>118</v>
      </c>
      <c r="B148" s="8" t="s">
        <v>107</v>
      </c>
      <c r="C148" s="9" t="s">
        <v>20</v>
      </c>
      <c r="D148" s="119">
        <v>5</v>
      </c>
      <c r="E148" s="152"/>
      <c r="F148" s="143"/>
      <c r="G148" s="165">
        <f>+E148*(1+F148)</f>
        <v>0</v>
      </c>
      <c r="H148" s="105">
        <f t="shared" si="23"/>
        <v>0</v>
      </c>
      <c r="I148" s="105">
        <f t="shared" si="24"/>
        <v>0</v>
      </c>
      <c r="J148" s="105">
        <f t="shared" si="25"/>
        <v>0</v>
      </c>
    </row>
    <row r="149" spans="1:10" ht="12.75">
      <c r="A149" s="5">
        <v>119</v>
      </c>
      <c r="B149" s="8" t="s">
        <v>291</v>
      </c>
      <c r="C149" s="9" t="s">
        <v>20</v>
      </c>
      <c r="D149" s="119">
        <v>5</v>
      </c>
      <c r="E149" s="152"/>
      <c r="F149" s="143"/>
      <c r="G149" s="165">
        <f>+E149*(1+F149)</f>
        <v>0</v>
      </c>
      <c r="H149" s="105">
        <f t="shared" si="23"/>
        <v>0</v>
      </c>
      <c r="I149" s="105">
        <f t="shared" si="24"/>
        <v>0</v>
      </c>
      <c r="J149" s="105">
        <f t="shared" si="25"/>
        <v>0</v>
      </c>
    </row>
    <row r="150" spans="1:10" ht="12.75">
      <c r="A150" s="5">
        <v>120</v>
      </c>
      <c r="B150" s="8" t="s">
        <v>269</v>
      </c>
      <c r="C150" s="9" t="s">
        <v>20</v>
      </c>
      <c r="D150" s="119">
        <v>8</v>
      </c>
      <c r="E150" s="152"/>
      <c r="F150" s="143"/>
      <c r="G150" s="165">
        <f>+E150*(1+F150)</f>
        <v>0</v>
      </c>
      <c r="H150" s="105">
        <f t="shared" si="23"/>
        <v>0</v>
      </c>
      <c r="I150" s="105">
        <f t="shared" si="24"/>
        <v>0</v>
      </c>
      <c r="J150" s="105">
        <f t="shared" si="25"/>
        <v>0</v>
      </c>
    </row>
    <row r="151" spans="1:10" ht="13.5" thickBot="1">
      <c r="A151" s="5">
        <v>121</v>
      </c>
      <c r="B151" s="194" t="s">
        <v>270</v>
      </c>
      <c r="C151" s="9" t="s">
        <v>20</v>
      </c>
      <c r="D151" s="195">
        <v>8</v>
      </c>
      <c r="E151" s="196"/>
      <c r="F151" s="197"/>
      <c r="G151" s="198">
        <f>+E151*(1+F151)</f>
        <v>0</v>
      </c>
      <c r="H151" s="199">
        <f t="shared" si="23"/>
        <v>0</v>
      </c>
      <c r="I151" s="199">
        <f t="shared" si="24"/>
        <v>0</v>
      </c>
      <c r="J151" s="199">
        <f t="shared" si="25"/>
        <v>0</v>
      </c>
    </row>
    <row r="152" spans="1:10" s="209" customFormat="1" ht="23.25" customHeight="1" thickBot="1">
      <c r="A152" s="200"/>
      <c r="B152" s="201" t="s">
        <v>298</v>
      </c>
      <c r="C152" s="202"/>
      <c r="D152" s="203"/>
      <c r="E152" s="204"/>
      <c r="F152" s="205"/>
      <c r="G152" s="206"/>
      <c r="H152" s="207">
        <f>SUM(H15:H151)</f>
        <v>0</v>
      </c>
      <c r="I152" s="207">
        <f>SUM(I15:I151)</f>
        <v>0</v>
      </c>
      <c r="J152" s="208">
        <f>SUM(J15:J151)</f>
        <v>0</v>
      </c>
    </row>
    <row r="153" spans="1:10" ht="23.25" customHeight="1" thickBot="1">
      <c r="A153" s="17"/>
      <c r="B153" s="17"/>
      <c r="C153" s="18"/>
      <c r="D153" s="122"/>
      <c r="E153" s="155"/>
      <c r="F153" s="132"/>
      <c r="G153" s="19"/>
      <c r="H153" s="19"/>
      <c r="I153" s="19"/>
      <c r="J153" s="19"/>
    </row>
    <row r="154" spans="1:10" ht="23.25" customHeight="1">
      <c r="A154" s="17"/>
      <c r="B154" s="17"/>
      <c r="C154" s="255" t="s">
        <v>108</v>
      </c>
      <c r="D154" s="255"/>
      <c r="E154" s="255"/>
      <c r="F154" s="255"/>
      <c r="G154" s="255"/>
      <c r="H154" s="168"/>
      <c r="I154" s="169"/>
      <c r="J154" s="22">
        <f>SUM(H15:H151)</f>
        <v>0</v>
      </c>
    </row>
    <row r="155" spans="1:10" ht="23.25" customHeight="1">
      <c r="A155" s="17"/>
      <c r="B155" s="17"/>
      <c r="C155" s="256" t="s">
        <v>109</v>
      </c>
      <c r="D155" s="256"/>
      <c r="E155" s="256"/>
      <c r="F155" s="256"/>
      <c r="G155" s="256"/>
      <c r="H155" s="170"/>
      <c r="I155" s="26"/>
      <c r="J155" s="26"/>
    </row>
    <row r="156" spans="1:10" ht="23.25" customHeight="1">
      <c r="A156" s="17"/>
      <c r="B156" s="17"/>
      <c r="C156" s="256" t="s">
        <v>110</v>
      </c>
      <c r="D156" s="256"/>
      <c r="E156" s="256"/>
      <c r="F156" s="256"/>
      <c r="G156" s="256"/>
      <c r="H156" s="170"/>
      <c r="I156" s="171"/>
      <c r="J156" s="26">
        <f>SUM(J154-J155)</f>
        <v>0</v>
      </c>
    </row>
    <row r="157" spans="1:10" ht="23.25" customHeight="1">
      <c r="A157" s="17"/>
      <c r="B157" s="17"/>
      <c r="C157" s="256" t="s">
        <v>248</v>
      </c>
      <c r="D157" s="256"/>
      <c r="E157" s="256"/>
      <c r="F157" s="256"/>
      <c r="G157" s="256"/>
      <c r="H157" s="170"/>
      <c r="I157" s="26"/>
      <c r="J157" s="26"/>
    </row>
    <row r="158" spans="1:10" ht="23.25" customHeight="1">
      <c r="A158" s="17"/>
      <c r="B158" s="17"/>
      <c r="C158" s="256" t="s">
        <v>249</v>
      </c>
      <c r="D158" s="256"/>
      <c r="E158" s="256"/>
      <c r="F158" s="256"/>
      <c r="G158" s="256"/>
      <c r="H158" s="170"/>
      <c r="I158" s="26"/>
      <c r="J158" s="26"/>
    </row>
    <row r="159" spans="1:10" ht="23.25" customHeight="1" thickBot="1">
      <c r="A159" s="17"/>
      <c r="B159" s="17"/>
      <c r="C159" s="252" t="s">
        <v>111</v>
      </c>
      <c r="D159" s="252"/>
      <c r="E159" s="252"/>
      <c r="F159" s="252"/>
      <c r="G159" s="252"/>
      <c r="H159" s="172"/>
      <c r="I159" s="173"/>
      <c r="J159" s="29">
        <f>SUM(J156:J158)</f>
        <v>0</v>
      </c>
    </row>
    <row r="160" spans="1:10" ht="23.25" customHeight="1" thickTop="1">
      <c r="A160" s="17"/>
      <c r="B160" s="17"/>
      <c r="C160" s="30"/>
      <c r="D160" s="123"/>
      <c r="E160" s="156"/>
      <c r="F160" s="133"/>
      <c r="G160" s="174"/>
      <c r="H160" s="174"/>
      <c r="I160" s="174"/>
      <c r="J160" s="174"/>
    </row>
    <row r="161" spans="1:10" ht="23.25" customHeight="1">
      <c r="A161" s="17"/>
      <c r="B161" s="17"/>
      <c r="C161" s="31"/>
      <c r="D161" s="122"/>
      <c r="E161" s="155"/>
      <c r="F161" s="132"/>
      <c r="G161" s="19"/>
      <c r="H161" s="19"/>
      <c r="I161" s="19"/>
      <c r="J161" s="19"/>
    </row>
    <row r="162" spans="1:10" ht="23.25" customHeight="1">
      <c r="A162" s="17"/>
      <c r="B162" s="17"/>
      <c r="C162" s="31"/>
      <c r="D162" s="122"/>
      <c r="E162" s="155"/>
      <c r="F162" s="132"/>
      <c r="G162" s="19"/>
      <c r="H162" s="19"/>
      <c r="I162" s="19"/>
      <c r="J162" s="19"/>
    </row>
    <row r="163" spans="1:10" ht="23.25" customHeight="1">
      <c r="A163" s="17"/>
      <c r="B163" s="17"/>
      <c r="C163" s="31"/>
      <c r="D163" s="31"/>
      <c r="E163" s="155"/>
      <c r="F163" s="132"/>
      <c r="G163" s="19"/>
      <c r="H163" s="253"/>
      <c r="I163" s="253"/>
      <c r="J163" s="253"/>
    </row>
    <row r="164" spans="1:10" ht="23.25" customHeight="1">
      <c r="A164" s="17"/>
      <c r="B164" s="17"/>
      <c r="C164" s="17"/>
      <c r="E164" s="157"/>
      <c r="F164" s="134"/>
      <c r="G164" s="175"/>
      <c r="H164" s="175"/>
      <c r="I164" s="175"/>
      <c r="J164" s="175"/>
    </row>
    <row r="165" spans="1:10" ht="23.25" customHeight="1">
      <c r="A165" s="17"/>
      <c r="B165" s="17"/>
      <c r="C165" s="17"/>
      <c r="E165" s="157"/>
      <c r="F165" s="134"/>
      <c r="G165" s="175"/>
      <c r="H165" s="175"/>
      <c r="I165" s="175"/>
      <c r="J165" s="175"/>
    </row>
    <row r="180" ht="60" customHeight="1"/>
    <row r="181" ht="36.75" customHeight="1"/>
    <row r="182" ht="63" customHeight="1"/>
    <row r="191" ht="54" customHeight="1"/>
    <row r="192" ht="39.75" customHeight="1"/>
    <row r="193" ht="35.25" customHeight="1"/>
    <row r="194" ht="58.5" customHeight="1"/>
    <row r="195" ht="32.25" customHeight="1"/>
    <row r="398" spans="1:10" s="33" customFormat="1" ht="23.25" customHeight="1">
      <c r="A398"/>
      <c r="B398"/>
      <c r="C398"/>
      <c r="D398" s="124"/>
      <c r="E398" s="158"/>
      <c r="F398" s="145"/>
      <c r="G398" s="162"/>
      <c r="H398" s="162"/>
      <c r="I398" s="162"/>
      <c r="J398" s="162"/>
    </row>
    <row r="399" spans="1:10" ht="23.25" customHeight="1">
      <c r="A399" s="33"/>
      <c r="B399" s="33"/>
      <c r="C399" s="33"/>
      <c r="D399" s="119"/>
      <c r="E399" s="159"/>
      <c r="F399" s="146"/>
      <c r="G399" s="159"/>
      <c r="H399" s="159"/>
      <c r="I399" s="159"/>
      <c r="J399" s="159"/>
    </row>
  </sheetData>
  <sheetProtection/>
  <mergeCells count="8">
    <mergeCell ref="C159:G159"/>
    <mergeCell ref="H163:J163"/>
    <mergeCell ref="A12:C12"/>
    <mergeCell ref="C154:G154"/>
    <mergeCell ref="C155:G155"/>
    <mergeCell ref="C156:G156"/>
    <mergeCell ref="C157:G157"/>
    <mergeCell ref="C158:G158"/>
  </mergeCells>
  <printOptions horizontalCentered="1"/>
  <pageMargins left="0.11811023622047245" right="0.11811023622047245" top="0.11811023622047245" bottom="0"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67"/>
  <sheetViews>
    <sheetView zoomScalePageLayoutView="0" workbookViewId="0" topLeftCell="A1">
      <selection activeCell="C48" sqref="C48"/>
    </sheetView>
  </sheetViews>
  <sheetFormatPr defaultColWidth="9.00390625" defaultRowHeight="12.75"/>
  <cols>
    <col min="2" max="2" width="47.00390625" style="0" customWidth="1"/>
    <col min="3" max="3" width="7.50390625" style="0" customWidth="1"/>
    <col min="4" max="4" width="10.50390625" style="42" customWidth="1"/>
    <col min="5" max="5" width="7.50390625" style="42" customWidth="1"/>
    <col min="6" max="6" width="8.875" style="210" customWidth="1"/>
    <col min="7" max="7" width="6.875" style="0" customWidth="1"/>
    <col min="8" max="8" width="10.375" style="0" customWidth="1"/>
    <col min="9" max="9" width="9.875" style="0" customWidth="1"/>
    <col min="10" max="10" width="8.75390625" style="0" customWidth="1"/>
  </cols>
  <sheetData>
    <row r="1" spans="1:2" ht="12.75">
      <c r="A1" s="1" t="s">
        <v>0</v>
      </c>
      <c r="B1" s="2"/>
    </row>
    <row r="2" spans="1:2" ht="12.75">
      <c r="A2" s="1" t="s">
        <v>1</v>
      </c>
      <c r="B2" s="2"/>
    </row>
    <row r="3" spans="1:2" ht="12.75">
      <c r="A3" s="1" t="s">
        <v>2</v>
      </c>
      <c r="B3" s="2"/>
    </row>
    <row r="4" spans="1:2" ht="12.75">
      <c r="A4" s="2"/>
      <c r="B4" s="2"/>
    </row>
    <row r="5" spans="1:2" ht="12.75">
      <c r="A5" s="2" t="s">
        <v>3</v>
      </c>
      <c r="B5" s="1"/>
    </row>
    <row r="6" spans="1:2" ht="12.75">
      <c r="A6" s="2" t="s">
        <v>4</v>
      </c>
      <c r="B6" s="4"/>
    </row>
    <row r="7" spans="1:2" ht="12.75">
      <c r="A7" s="2"/>
      <c r="B7" s="2"/>
    </row>
    <row r="8" spans="1:2" ht="12.75">
      <c r="A8" s="2" t="s">
        <v>5</v>
      </c>
      <c r="B8" s="1"/>
    </row>
    <row r="12" spans="1:7" ht="18" customHeight="1" thickBot="1">
      <c r="A12" s="257" t="s">
        <v>116</v>
      </c>
      <c r="B12" s="257"/>
      <c r="C12" s="67"/>
      <c r="D12" s="67"/>
      <c r="E12" s="67"/>
      <c r="F12" s="211"/>
      <c r="G12" s="67"/>
    </row>
    <row r="13" spans="1:10" s="43" customFormat="1" ht="66">
      <c r="A13" s="40" t="s">
        <v>6</v>
      </c>
      <c r="B13" s="35" t="s">
        <v>7</v>
      </c>
      <c r="C13" s="34" t="s">
        <v>8</v>
      </c>
      <c r="D13" s="37" t="s">
        <v>252</v>
      </c>
      <c r="E13" s="36" t="s">
        <v>9</v>
      </c>
      <c r="F13" s="130" t="s">
        <v>10</v>
      </c>
      <c r="G13" s="36" t="s">
        <v>247</v>
      </c>
      <c r="H13" s="37" t="s">
        <v>11</v>
      </c>
      <c r="I13" s="36" t="s">
        <v>12</v>
      </c>
      <c r="J13" s="38" t="s">
        <v>13</v>
      </c>
    </row>
    <row r="14" spans="1:10" ht="12.75">
      <c r="A14" s="81"/>
      <c r="B14" s="176" t="s">
        <v>117</v>
      </c>
      <c r="C14" s="176"/>
      <c r="D14" s="176"/>
      <c r="E14" s="176"/>
      <c r="F14" s="219"/>
      <c r="G14" s="176"/>
      <c r="H14" s="176"/>
      <c r="I14" s="176"/>
      <c r="J14" s="176"/>
    </row>
    <row r="15" spans="1:10" ht="30">
      <c r="A15" s="85">
        <v>1</v>
      </c>
      <c r="B15" s="6" t="s">
        <v>118</v>
      </c>
      <c r="C15" s="85" t="s">
        <v>17</v>
      </c>
      <c r="D15" s="85">
        <v>30</v>
      </c>
      <c r="E15" s="126"/>
      <c r="F15" s="212"/>
      <c r="G15" s="165">
        <f>+E15*(1+F15)</f>
        <v>0</v>
      </c>
      <c r="H15" s="105">
        <f>+E15*D15</f>
        <v>0</v>
      </c>
      <c r="I15" s="105">
        <f>+H15*F15</f>
        <v>0</v>
      </c>
      <c r="J15" s="105">
        <f>+H15+I15</f>
        <v>0</v>
      </c>
    </row>
    <row r="16" spans="1:10" ht="12.75">
      <c r="A16" s="5">
        <v>2</v>
      </c>
      <c r="B16" s="6" t="s">
        <v>119</v>
      </c>
      <c r="C16" s="85" t="s">
        <v>15</v>
      </c>
      <c r="D16" s="85">
        <v>10</v>
      </c>
      <c r="E16" s="126"/>
      <c r="F16" s="212"/>
      <c r="G16" s="165">
        <f aca="true" t="shared" si="0" ref="G16:G55">+E16*(1+F16)</f>
        <v>0</v>
      </c>
      <c r="H16" s="105">
        <f aca="true" t="shared" si="1" ref="H16:H55">+E16*D16</f>
        <v>0</v>
      </c>
      <c r="I16" s="105">
        <f aca="true" t="shared" si="2" ref="I16:I56">+H16*F16</f>
        <v>0</v>
      </c>
      <c r="J16" s="105">
        <f aca="true" t="shared" si="3" ref="J16:J56">+H16+I16</f>
        <v>0</v>
      </c>
    </row>
    <row r="17" spans="1:10" ht="12.75">
      <c r="A17" s="5">
        <v>3</v>
      </c>
      <c r="B17" s="6" t="s">
        <v>273</v>
      </c>
      <c r="C17" s="85" t="s">
        <v>15</v>
      </c>
      <c r="D17" s="85">
        <v>5</v>
      </c>
      <c r="E17" s="126"/>
      <c r="F17" s="212"/>
      <c r="G17" s="165">
        <f t="shared" si="0"/>
        <v>0</v>
      </c>
      <c r="H17" s="105">
        <f t="shared" si="1"/>
        <v>0</v>
      </c>
      <c r="I17" s="105">
        <f t="shared" si="2"/>
        <v>0</v>
      </c>
      <c r="J17" s="105">
        <f t="shared" si="3"/>
        <v>0</v>
      </c>
    </row>
    <row r="18" spans="1:10" ht="30">
      <c r="A18" s="85">
        <v>4</v>
      </c>
      <c r="B18" s="6" t="s">
        <v>120</v>
      </c>
      <c r="C18" s="85" t="s">
        <v>15</v>
      </c>
      <c r="D18" s="85">
        <v>3</v>
      </c>
      <c r="E18" s="126"/>
      <c r="F18" s="212"/>
      <c r="G18" s="165">
        <f t="shared" si="0"/>
        <v>0</v>
      </c>
      <c r="H18" s="105">
        <f t="shared" si="1"/>
        <v>0</v>
      </c>
      <c r="I18" s="105">
        <f t="shared" si="2"/>
        <v>0</v>
      </c>
      <c r="J18" s="105">
        <f t="shared" si="3"/>
        <v>0</v>
      </c>
    </row>
    <row r="19" spans="1:10" ht="26.25">
      <c r="A19" s="80"/>
      <c r="B19" s="220" t="s">
        <v>121</v>
      </c>
      <c r="C19" s="179"/>
      <c r="D19" s="179"/>
      <c r="E19" s="127"/>
      <c r="F19" s="221"/>
      <c r="G19" s="221"/>
      <c r="H19" s="221"/>
      <c r="I19" s="221"/>
      <c r="J19" s="221"/>
    </row>
    <row r="20" spans="1:10" ht="30.75">
      <c r="A20" s="11">
        <v>5</v>
      </c>
      <c r="B20" s="12" t="s">
        <v>122</v>
      </c>
      <c r="C20" s="128" t="s">
        <v>20</v>
      </c>
      <c r="D20" s="85">
        <v>10</v>
      </c>
      <c r="E20" s="126"/>
      <c r="F20" s="212"/>
      <c r="G20" s="165">
        <f t="shared" si="0"/>
        <v>0</v>
      </c>
      <c r="H20" s="105">
        <f t="shared" si="1"/>
        <v>0</v>
      </c>
      <c r="I20" s="105">
        <f t="shared" si="2"/>
        <v>0</v>
      </c>
      <c r="J20" s="105">
        <f t="shared" si="3"/>
        <v>0</v>
      </c>
    </row>
    <row r="21" spans="1:10" ht="30.75">
      <c r="A21" s="11">
        <v>6</v>
      </c>
      <c r="B21" s="12" t="s">
        <v>279</v>
      </c>
      <c r="C21" s="128" t="s">
        <v>20</v>
      </c>
      <c r="D21" s="85">
        <v>15</v>
      </c>
      <c r="E21" s="126"/>
      <c r="F21" s="212"/>
      <c r="G21" s="165">
        <f t="shared" si="0"/>
        <v>0</v>
      </c>
      <c r="H21" s="105">
        <f t="shared" si="1"/>
        <v>0</v>
      </c>
      <c r="I21" s="105">
        <f t="shared" si="2"/>
        <v>0</v>
      </c>
      <c r="J21" s="105">
        <f t="shared" si="3"/>
        <v>0</v>
      </c>
    </row>
    <row r="22" spans="1:10" ht="30.75">
      <c r="A22" s="11">
        <v>7</v>
      </c>
      <c r="B22" s="12" t="s">
        <v>280</v>
      </c>
      <c r="C22" s="128" t="s">
        <v>20</v>
      </c>
      <c r="D22" s="85">
        <v>15</v>
      </c>
      <c r="E22" s="126"/>
      <c r="F22" s="212"/>
      <c r="G22" s="165">
        <f t="shared" si="0"/>
        <v>0</v>
      </c>
      <c r="H22" s="105">
        <f t="shared" si="1"/>
        <v>0</v>
      </c>
      <c r="I22" s="105">
        <f t="shared" si="2"/>
        <v>0</v>
      </c>
      <c r="J22" s="105">
        <f t="shared" si="3"/>
        <v>0</v>
      </c>
    </row>
    <row r="23" spans="1:10" ht="21">
      <c r="A23" s="11">
        <v>8</v>
      </c>
      <c r="B23" s="12" t="s">
        <v>274</v>
      </c>
      <c r="C23" s="85" t="s">
        <v>20</v>
      </c>
      <c r="D23" s="85">
        <v>15</v>
      </c>
      <c r="E23" s="126"/>
      <c r="F23" s="212"/>
      <c r="G23" s="165">
        <f t="shared" si="0"/>
        <v>0</v>
      </c>
      <c r="H23" s="105">
        <f t="shared" si="1"/>
        <v>0</v>
      </c>
      <c r="I23" s="105">
        <f t="shared" si="2"/>
        <v>0</v>
      </c>
      <c r="J23" s="105">
        <f t="shared" si="3"/>
        <v>0</v>
      </c>
    </row>
    <row r="24" spans="1:10" ht="12.75">
      <c r="A24" s="11">
        <v>9</v>
      </c>
      <c r="B24" s="12" t="s">
        <v>281</v>
      </c>
      <c r="C24" s="85" t="s">
        <v>20</v>
      </c>
      <c r="D24" s="85">
        <v>10</v>
      </c>
      <c r="E24" s="126"/>
      <c r="F24" s="212"/>
      <c r="G24" s="165">
        <f t="shared" si="0"/>
        <v>0</v>
      </c>
      <c r="H24" s="105">
        <f t="shared" si="1"/>
        <v>0</v>
      </c>
      <c r="I24" s="105">
        <f t="shared" si="2"/>
        <v>0</v>
      </c>
      <c r="J24" s="105">
        <f t="shared" si="3"/>
        <v>0</v>
      </c>
    </row>
    <row r="25" spans="1:10" ht="12.75">
      <c r="A25" s="11">
        <v>10</v>
      </c>
      <c r="B25" s="12" t="s">
        <v>282</v>
      </c>
      <c r="C25" s="85" t="s">
        <v>20</v>
      </c>
      <c r="D25" s="85">
        <v>10</v>
      </c>
      <c r="E25" s="126"/>
      <c r="F25" s="212"/>
      <c r="G25" s="165">
        <f t="shared" si="0"/>
        <v>0</v>
      </c>
      <c r="H25" s="105">
        <f t="shared" si="1"/>
        <v>0</v>
      </c>
      <c r="I25" s="105">
        <f t="shared" si="2"/>
        <v>0</v>
      </c>
      <c r="J25" s="105">
        <f t="shared" si="3"/>
        <v>0</v>
      </c>
    </row>
    <row r="26" spans="1:10" ht="30.75">
      <c r="A26" s="11">
        <v>11</v>
      </c>
      <c r="B26" s="44" t="s">
        <v>220</v>
      </c>
      <c r="C26" s="108" t="s">
        <v>20</v>
      </c>
      <c r="D26" s="108">
        <v>50</v>
      </c>
      <c r="E26" s="126"/>
      <c r="F26" s="212"/>
      <c r="G26" s="165">
        <f t="shared" si="0"/>
        <v>0</v>
      </c>
      <c r="H26" s="105">
        <f t="shared" si="1"/>
        <v>0</v>
      </c>
      <c r="I26" s="105">
        <f t="shared" si="2"/>
        <v>0</v>
      </c>
      <c r="J26" s="105">
        <f t="shared" si="3"/>
        <v>0</v>
      </c>
    </row>
    <row r="27" spans="1:10" ht="21">
      <c r="A27" s="11">
        <v>12</v>
      </c>
      <c r="B27" s="44" t="s">
        <v>225</v>
      </c>
      <c r="C27" s="108" t="s">
        <v>123</v>
      </c>
      <c r="D27" s="108">
        <v>15</v>
      </c>
      <c r="E27" s="126"/>
      <c r="F27" s="212"/>
      <c r="G27" s="165">
        <f t="shared" si="0"/>
        <v>0</v>
      </c>
      <c r="H27" s="105">
        <f t="shared" si="1"/>
        <v>0</v>
      </c>
      <c r="I27" s="105">
        <f t="shared" si="2"/>
        <v>0</v>
      </c>
      <c r="J27" s="105">
        <f t="shared" si="3"/>
        <v>0</v>
      </c>
    </row>
    <row r="28" spans="1:10" ht="26.25">
      <c r="A28" s="80"/>
      <c r="B28" s="220" t="s">
        <v>124</v>
      </c>
      <c r="C28" s="222"/>
      <c r="D28" s="222"/>
      <c r="E28" s="127"/>
      <c r="F28" s="223"/>
      <c r="G28" s="223"/>
      <c r="H28" s="223"/>
      <c r="I28" s="223"/>
      <c r="J28" s="223"/>
    </row>
    <row r="29" spans="1:10" ht="72">
      <c r="A29" s="11">
        <v>13</v>
      </c>
      <c r="B29" s="45" t="s">
        <v>228</v>
      </c>
      <c r="C29" s="108" t="s">
        <v>17</v>
      </c>
      <c r="D29" s="108">
        <v>25</v>
      </c>
      <c r="E29" s="126"/>
      <c r="F29" s="213"/>
      <c r="G29" s="165">
        <f t="shared" si="0"/>
        <v>0</v>
      </c>
      <c r="H29" s="105">
        <f t="shared" si="1"/>
        <v>0</v>
      </c>
      <c r="I29" s="105">
        <f t="shared" si="2"/>
        <v>0</v>
      </c>
      <c r="J29" s="105">
        <f t="shared" si="3"/>
        <v>0</v>
      </c>
    </row>
    <row r="30" spans="1:10" ht="72">
      <c r="A30" s="11">
        <v>14</v>
      </c>
      <c r="B30" s="45" t="s">
        <v>283</v>
      </c>
      <c r="C30" s="108" t="s">
        <v>20</v>
      </c>
      <c r="D30" s="108">
        <v>15</v>
      </c>
      <c r="E30" s="126"/>
      <c r="F30" s="213"/>
      <c r="G30" s="165">
        <f t="shared" si="0"/>
        <v>0</v>
      </c>
      <c r="H30" s="105">
        <f t="shared" si="1"/>
        <v>0</v>
      </c>
      <c r="I30" s="105">
        <f t="shared" si="2"/>
        <v>0</v>
      </c>
      <c r="J30" s="105">
        <f t="shared" si="3"/>
        <v>0</v>
      </c>
    </row>
    <row r="31" spans="1:10" ht="21">
      <c r="A31" s="11">
        <v>15</v>
      </c>
      <c r="B31" s="45" t="s">
        <v>262</v>
      </c>
      <c r="C31" s="108" t="s">
        <v>20</v>
      </c>
      <c r="D31" s="108">
        <v>2</v>
      </c>
      <c r="E31" s="126"/>
      <c r="F31" s="213"/>
      <c r="G31" s="165">
        <f t="shared" si="0"/>
        <v>0</v>
      </c>
      <c r="H31" s="105">
        <f t="shared" si="1"/>
        <v>0</v>
      </c>
      <c r="I31" s="105">
        <f t="shared" si="2"/>
        <v>0</v>
      </c>
      <c r="J31" s="105">
        <f t="shared" si="3"/>
        <v>0</v>
      </c>
    </row>
    <row r="32" spans="1:10" ht="30.75">
      <c r="A32" s="11">
        <v>16</v>
      </c>
      <c r="B32" s="44" t="s">
        <v>297</v>
      </c>
      <c r="C32" s="108" t="s">
        <v>17</v>
      </c>
      <c r="D32" s="108">
        <v>25</v>
      </c>
      <c r="E32" s="126"/>
      <c r="F32" s="213"/>
      <c r="G32" s="165">
        <f t="shared" si="0"/>
        <v>0</v>
      </c>
      <c r="H32" s="105">
        <f t="shared" si="1"/>
        <v>0</v>
      </c>
      <c r="I32" s="105">
        <f t="shared" si="2"/>
        <v>0</v>
      </c>
      <c r="J32" s="105">
        <f t="shared" si="3"/>
        <v>0</v>
      </c>
    </row>
    <row r="33" spans="1:10" ht="81">
      <c r="A33" s="11">
        <v>17</v>
      </c>
      <c r="B33" s="46" t="s">
        <v>136</v>
      </c>
      <c r="C33" s="108" t="s">
        <v>20</v>
      </c>
      <c r="D33" s="108">
        <v>20</v>
      </c>
      <c r="E33" s="126"/>
      <c r="F33" s="213"/>
      <c r="G33" s="165">
        <f t="shared" si="0"/>
        <v>0</v>
      </c>
      <c r="H33" s="105">
        <f t="shared" si="1"/>
        <v>0</v>
      </c>
      <c r="I33" s="105">
        <f t="shared" si="2"/>
        <v>0</v>
      </c>
      <c r="J33" s="105">
        <f t="shared" si="3"/>
        <v>0</v>
      </c>
    </row>
    <row r="34" spans="1:10" ht="21">
      <c r="A34" s="11">
        <v>18</v>
      </c>
      <c r="B34" s="44" t="s">
        <v>125</v>
      </c>
      <c r="C34" s="108" t="s">
        <v>15</v>
      </c>
      <c r="D34" s="108">
        <v>25</v>
      </c>
      <c r="E34" s="126"/>
      <c r="F34" s="213"/>
      <c r="G34" s="165">
        <f t="shared" si="0"/>
        <v>0</v>
      </c>
      <c r="H34" s="105">
        <f t="shared" si="1"/>
        <v>0</v>
      </c>
      <c r="I34" s="105">
        <f t="shared" si="2"/>
        <v>0</v>
      </c>
      <c r="J34" s="105">
        <f t="shared" si="3"/>
        <v>0</v>
      </c>
    </row>
    <row r="35" spans="1:10" ht="30">
      <c r="A35" s="11">
        <v>19</v>
      </c>
      <c r="B35" s="46" t="s">
        <v>275</v>
      </c>
      <c r="C35" s="108" t="s">
        <v>17</v>
      </c>
      <c r="D35" s="108">
        <v>3</v>
      </c>
      <c r="E35" s="126"/>
      <c r="F35" s="213"/>
      <c r="G35" s="165">
        <f t="shared" si="0"/>
        <v>0</v>
      </c>
      <c r="H35" s="105">
        <f t="shared" si="1"/>
        <v>0</v>
      </c>
      <c r="I35" s="105">
        <f t="shared" si="2"/>
        <v>0</v>
      </c>
      <c r="J35" s="105">
        <f t="shared" si="3"/>
        <v>0</v>
      </c>
    </row>
    <row r="36" spans="1:10" ht="20.25">
      <c r="A36" s="11">
        <v>20</v>
      </c>
      <c r="B36" s="7" t="s">
        <v>221</v>
      </c>
      <c r="C36" s="85" t="s">
        <v>20</v>
      </c>
      <c r="D36" s="85">
        <v>3</v>
      </c>
      <c r="E36" s="126"/>
      <c r="F36" s="212"/>
      <c r="G36" s="165">
        <f t="shared" si="0"/>
        <v>0</v>
      </c>
      <c r="H36" s="105">
        <f t="shared" si="1"/>
        <v>0</v>
      </c>
      <c r="I36" s="105">
        <f t="shared" si="2"/>
        <v>0</v>
      </c>
      <c r="J36" s="105">
        <f t="shared" si="3"/>
        <v>0</v>
      </c>
    </row>
    <row r="37" spans="1:10" ht="20.25">
      <c r="A37" s="11">
        <v>21</v>
      </c>
      <c r="B37" s="7" t="s">
        <v>224</v>
      </c>
      <c r="C37" s="85" t="s">
        <v>20</v>
      </c>
      <c r="D37" s="85">
        <v>10</v>
      </c>
      <c r="E37" s="126"/>
      <c r="F37" s="212"/>
      <c r="G37" s="165">
        <f t="shared" si="0"/>
        <v>0</v>
      </c>
      <c r="H37" s="105">
        <f t="shared" si="1"/>
        <v>0</v>
      </c>
      <c r="I37" s="105">
        <f t="shared" si="2"/>
        <v>0</v>
      </c>
      <c r="J37" s="105">
        <f t="shared" si="3"/>
        <v>0</v>
      </c>
    </row>
    <row r="38" spans="1:10" ht="20.25">
      <c r="A38" s="11">
        <v>22</v>
      </c>
      <c r="B38" s="7" t="s">
        <v>126</v>
      </c>
      <c r="C38" s="85" t="s">
        <v>20</v>
      </c>
      <c r="D38" s="85">
        <v>2</v>
      </c>
      <c r="E38" s="126"/>
      <c r="F38" s="212"/>
      <c r="G38" s="165">
        <f t="shared" si="0"/>
        <v>0</v>
      </c>
      <c r="H38" s="105">
        <f t="shared" si="1"/>
        <v>0</v>
      </c>
      <c r="I38" s="105">
        <f t="shared" si="2"/>
        <v>0</v>
      </c>
      <c r="J38" s="105">
        <f t="shared" si="3"/>
        <v>0</v>
      </c>
    </row>
    <row r="39" spans="1:10" ht="12.75">
      <c r="A39" s="80"/>
      <c r="B39" s="88" t="s">
        <v>250</v>
      </c>
      <c r="C39" s="129"/>
      <c r="D39" s="129"/>
      <c r="E39" s="127"/>
      <c r="F39" s="214"/>
      <c r="G39" s="214"/>
      <c r="H39" s="214"/>
      <c r="I39" s="214"/>
      <c r="J39" s="214"/>
    </row>
    <row r="40" spans="1:10" ht="20.25">
      <c r="A40" s="5">
        <v>23</v>
      </c>
      <c r="B40" s="7" t="s">
        <v>127</v>
      </c>
      <c r="C40" s="85" t="s">
        <v>123</v>
      </c>
      <c r="D40" s="85">
        <v>10</v>
      </c>
      <c r="E40" s="126"/>
      <c r="F40" s="212"/>
      <c r="G40" s="165">
        <f t="shared" si="0"/>
        <v>0</v>
      </c>
      <c r="H40" s="105">
        <f t="shared" si="1"/>
        <v>0</v>
      </c>
      <c r="I40" s="105">
        <f t="shared" si="2"/>
        <v>0</v>
      </c>
      <c r="J40" s="105">
        <f t="shared" si="3"/>
        <v>0</v>
      </c>
    </row>
    <row r="41" spans="1:10" ht="20.25">
      <c r="A41" s="5">
        <v>24</v>
      </c>
      <c r="B41" s="7" t="s">
        <v>128</v>
      </c>
      <c r="C41" s="85" t="s">
        <v>20</v>
      </c>
      <c r="D41" s="85">
        <v>10</v>
      </c>
      <c r="E41" s="126"/>
      <c r="F41" s="212"/>
      <c r="G41" s="165">
        <f t="shared" si="0"/>
        <v>0</v>
      </c>
      <c r="H41" s="105">
        <f t="shared" si="1"/>
        <v>0</v>
      </c>
      <c r="I41" s="105">
        <f t="shared" si="2"/>
        <v>0</v>
      </c>
      <c r="J41" s="105">
        <f t="shared" si="3"/>
        <v>0</v>
      </c>
    </row>
    <row r="42" spans="1:10" ht="12.75">
      <c r="A42" s="5">
        <v>25</v>
      </c>
      <c r="B42" s="7" t="s">
        <v>129</v>
      </c>
      <c r="C42" s="85" t="s">
        <v>20</v>
      </c>
      <c r="D42" s="85">
        <v>10</v>
      </c>
      <c r="E42" s="126"/>
      <c r="F42" s="212"/>
      <c r="G42" s="165">
        <f t="shared" si="0"/>
        <v>0</v>
      </c>
      <c r="H42" s="105">
        <f t="shared" si="1"/>
        <v>0</v>
      </c>
      <c r="I42" s="105">
        <f t="shared" si="2"/>
        <v>0</v>
      </c>
      <c r="J42" s="105">
        <f t="shared" si="3"/>
        <v>0</v>
      </c>
    </row>
    <row r="43" spans="1:10" ht="60.75">
      <c r="A43" s="5">
        <v>26</v>
      </c>
      <c r="B43" s="7" t="s">
        <v>285</v>
      </c>
      <c r="C43" s="85" t="s">
        <v>20</v>
      </c>
      <c r="D43" s="85">
        <v>10</v>
      </c>
      <c r="E43" s="126"/>
      <c r="F43" s="212"/>
      <c r="G43" s="165">
        <f t="shared" si="0"/>
        <v>0</v>
      </c>
      <c r="H43" s="105">
        <f t="shared" si="1"/>
        <v>0</v>
      </c>
      <c r="I43" s="105">
        <f t="shared" si="2"/>
        <v>0</v>
      </c>
      <c r="J43" s="105">
        <f t="shared" si="3"/>
        <v>0</v>
      </c>
    </row>
    <row r="44" spans="1:10" ht="60.75">
      <c r="A44" s="5">
        <v>27</v>
      </c>
      <c r="B44" s="7" t="s">
        <v>137</v>
      </c>
      <c r="C44" s="85" t="s">
        <v>20</v>
      </c>
      <c r="D44" s="85">
        <v>3</v>
      </c>
      <c r="E44" s="126"/>
      <c r="F44" s="212"/>
      <c r="G44" s="165">
        <f t="shared" si="0"/>
        <v>0</v>
      </c>
      <c r="H44" s="105">
        <f t="shared" si="1"/>
        <v>0</v>
      </c>
      <c r="I44" s="105">
        <f t="shared" si="2"/>
        <v>0</v>
      </c>
      <c r="J44" s="105">
        <f t="shared" si="3"/>
        <v>0</v>
      </c>
    </row>
    <row r="45" spans="1:10" ht="60.75">
      <c r="A45" s="5">
        <v>28</v>
      </c>
      <c r="B45" s="7" t="s">
        <v>284</v>
      </c>
      <c r="C45" s="85" t="s">
        <v>20</v>
      </c>
      <c r="D45" s="85">
        <v>10</v>
      </c>
      <c r="E45" s="126"/>
      <c r="F45" s="212"/>
      <c r="G45" s="165">
        <f t="shared" si="0"/>
        <v>0</v>
      </c>
      <c r="H45" s="105">
        <f t="shared" si="1"/>
        <v>0</v>
      </c>
      <c r="I45" s="105">
        <f t="shared" si="2"/>
        <v>0</v>
      </c>
      <c r="J45" s="105">
        <f t="shared" si="3"/>
        <v>0</v>
      </c>
    </row>
    <row r="46" spans="1:10" ht="30.75">
      <c r="A46" s="5">
        <v>29</v>
      </c>
      <c r="B46" s="12" t="s">
        <v>276</v>
      </c>
      <c r="C46" s="85" t="s">
        <v>15</v>
      </c>
      <c r="D46" s="85">
        <v>5</v>
      </c>
      <c r="E46" s="126"/>
      <c r="F46" s="212"/>
      <c r="G46" s="165">
        <f t="shared" si="0"/>
        <v>0</v>
      </c>
      <c r="H46" s="105">
        <f t="shared" si="1"/>
        <v>0</v>
      </c>
      <c r="I46" s="105">
        <f t="shared" si="2"/>
        <v>0</v>
      </c>
      <c r="J46" s="105">
        <f t="shared" si="3"/>
        <v>0</v>
      </c>
    </row>
    <row r="47" spans="1:10" ht="30">
      <c r="A47" s="5">
        <v>31</v>
      </c>
      <c r="B47" s="7" t="s">
        <v>261</v>
      </c>
      <c r="C47" s="85" t="s">
        <v>20</v>
      </c>
      <c r="D47" s="85">
        <v>10</v>
      </c>
      <c r="E47" s="126"/>
      <c r="F47" s="212"/>
      <c r="G47" s="165">
        <f t="shared" si="0"/>
        <v>0</v>
      </c>
      <c r="H47" s="105">
        <f t="shared" si="1"/>
        <v>0</v>
      </c>
      <c r="I47" s="105">
        <f t="shared" si="2"/>
        <v>0</v>
      </c>
      <c r="J47" s="105">
        <f t="shared" si="3"/>
        <v>0</v>
      </c>
    </row>
    <row r="48" spans="1:10" ht="71.25">
      <c r="A48" s="5">
        <v>32</v>
      </c>
      <c r="B48" s="7" t="s">
        <v>138</v>
      </c>
      <c r="C48" s="85" t="s">
        <v>15</v>
      </c>
      <c r="D48" s="85">
        <v>10</v>
      </c>
      <c r="E48" s="126"/>
      <c r="F48" s="212"/>
      <c r="G48" s="165">
        <f t="shared" si="0"/>
        <v>0</v>
      </c>
      <c r="H48" s="105">
        <f t="shared" si="1"/>
        <v>0</v>
      </c>
      <c r="I48" s="105">
        <f t="shared" si="2"/>
        <v>0</v>
      </c>
      <c r="J48" s="105">
        <f t="shared" si="3"/>
        <v>0</v>
      </c>
    </row>
    <row r="49" spans="1:10" ht="20.25">
      <c r="A49" s="5">
        <v>33</v>
      </c>
      <c r="B49" s="7" t="s">
        <v>130</v>
      </c>
      <c r="C49" s="85" t="s">
        <v>131</v>
      </c>
      <c r="D49" s="85">
        <v>5</v>
      </c>
      <c r="E49" s="126"/>
      <c r="F49" s="212"/>
      <c r="G49" s="165">
        <f t="shared" si="0"/>
        <v>0</v>
      </c>
      <c r="H49" s="105">
        <f t="shared" si="1"/>
        <v>0</v>
      </c>
      <c r="I49" s="105">
        <f t="shared" si="2"/>
        <v>0</v>
      </c>
      <c r="J49" s="105">
        <f t="shared" si="3"/>
        <v>0</v>
      </c>
    </row>
    <row r="50" spans="1:10" ht="12.75">
      <c r="A50" s="5">
        <v>34</v>
      </c>
      <c r="B50" s="7" t="s">
        <v>132</v>
      </c>
      <c r="C50" s="85" t="s">
        <v>15</v>
      </c>
      <c r="D50" s="85">
        <v>6</v>
      </c>
      <c r="E50" s="126"/>
      <c r="F50" s="212"/>
      <c r="G50" s="165">
        <f t="shared" si="0"/>
        <v>0</v>
      </c>
      <c r="H50" s="105">
        <f t="shared" si="1"/>
        <v>0</v>
      </c>
      <c r="I50" s="105">
        <f t="shared" si="2"/>
        <v>0</v>
      </c>
      <c r="J50" s="105">
        <f t="shared" si="3"/>
        <v>0</v>
      </c>
    </row>
    <row r="51" spans="1:10" ht="12.75">
      <c r="A51" s="5">
        <v>35</v>
      </c>
      <c r="B51" s="7" t="s">
        <v>133</v>
      </c>
      <c r="C51" s="85" t="s">
        <v>15</v>
      </c>
      <c r="D51" s="85">
        <v>10</v>
      </c>
      <c r="E51" s="126"/>
      <c r="F51" s="212"/>
      <c r="G51" s="165">
        <f t="shared" si="0"/>
        <v>0</v>
      </c>
      <c r="H51" s="105">
        <f t="shared" si="1"/>
        <v>0</v>
      </c>
      <c r="I51" s="105">
        <f t="shared" si="2"/>
        <v>0</v>
      </c>
      <c r="J51" s="105">
        <f t="shared" si="3"/>
        <v>0</v>
      </c>
    </row>
    <row r="52" spans="1:10" ht="12.75">
      <c r="A52" s="5">
        <v>36</v>
      </c>
      <c r="B52" s="7" t="s">
        <v>235</v>
      </c>
      <c r="C52" s="85" t="s">
        <v>15</v>
      </c>
      <c r="D52" s="85">
        <v>30</v>
      </c>
      <c r="E52" s="126"/>
      <c r="F52" s="212"/>
      <c r="G52" s="165">
        <f t="shared" si="0"/>
        <v>0</v>
      </c>
      <c r="H52" s="105">
        <f t="shared" si="1"/>
        <v>0</v>
      </c>
      <c r="I52" s="105">
        <f t="shared" si="2"/>
        <v>0</v>
      </c>
      <c r="J52" s="105">
        <f t="shared" si="3"/>
        <v>0</v>
      </c>
    </row>
    <row r="53" spans="1:10" ht="12.75">
      <c r="A53" s="5">
        <v>37</v>
      </c>
      <c r="B53" s="7" t="s">
        <v>134</v>
      </c>
      <c r="C53" s="85" t="s">
        <v>15</v>
      </c>
      <c r="D53" s="85">
        <v>30</v>
      </c>
      <c r="E53" s="126"/>
      <c r="F53" s="212"/>
      <c r="G53" s="165">
        <f t="shared" si="0"/>
        <v>0</v>
      </c>
      <c r="H53" s="105">
        <f t="shared" si="1"/>
        <v>0</v>
      </c>
      <c r="I53" s="105">
        <f t="shared" si="2"/>
        <v>0</v>
      </c>
      <c r="J53" s="105">
        <f t="shared" si="3"/>
        <v>0</v>
      </c>
    </row>
    <row r="54" spans="1:10" ht="12.75">
      <c r="A54" s="5">
        <v>38</v>
      </c>
      <c r="B54" s="7" t="s">
        <v>135</v>
      </c>
      <c r="C54" s="85" t="s">
        <v>20</v>
      </c>
      <c r="D54" s="85">
        <v>20</v>
      </c>
      <c r="E54" s="126"/>
      <c r="F54" s="212"/>
      <c r="G54" s="165">
        <f t="shared" si="0"/>
        <v>0</v>
      </c>
      <c r="H54" s="105">
        <f t="shared" si="1"/>
        <v>0</v>
      </c>
      <c r="I54" s="105">
        <f t="shared" si="2"/>
        <v>0</v>
      </c>
      <c r="J54" s="105">
        <f t="shared" si="3"/>
        <v>0</v>
      </c>
    </row>
    <row r="55" spans="1:11" s="107" customFormat="1" ht="21" thickBot="1">
      <c r="A55" s="193">
        <v>39</v>
      </c>
      <c r="B55" s="224" t="s">
        <v>99</v>
      </c>
      <c r="C55" s="225" t="s">
        <v>20</v>
      </c>
      <c r="D55" s="225">
        <v>10</v>
      </c>
      <c r="E55" s="226"/>
      <c r="F55" s="227"/>
      <c r="G55" s="198">
        <f t="shared" si="0"/>
        <v>0</v>
      </c>
      <c r="H55" s="199">
        <f t="shared" si="1"/>
        <v>0</v>
      </c>
      <c r="I55" s="199">
        <f t="shared" si="2"/>
        <v>0</v>
      </c>
      <c r="J55" s="199">
        <f t="shared" si="3"/>
        <v>0</v>
      </c>
      <c r="K55" s="218"/>
    </row>
    <row r="56" spans="1:10" s="209" customFormat="1" ht="13.5" thickBot="1">
      <c r="A56" s="228"/>
      <c r="B56" s="229" t="s">
        <v>298</v>
      </c>
      <c r="C56" s="230"/>
      <c r="D56" s="231"/>
      <c r="E56" s="231"/>
      <c r="F56" s="232"/>
      <c r="G56" s="230"/>
      <c r="H56" s="207">
        <f>SUM(H15:H55)</f>
        <v>0</v>
      </c>
      <c r="I56" s="233">
        <f t="shared" si="2"/>
        <v>0</v>
      </c>
      <c r="J56" s="234">
        <f t="shared" si="3"/>
        <v>0</v>
      </c>
    </row>
    <row r="57" spans="3:10" ht="13.5" thickBot="1">
      <c r="C57" s="18"/>
      <c r="D57" s="31"/>
      <c r="E57" s="31"/>
      <c r="F57" s="215"/>
      <c r="G57" s="18"/>
      <c r="H57" s="19"/>
      <c r="I57" s="19"/>
      <c r="J57" s="19"/>
    </row>
    <row r="58" spans="3:10" ht="12.75">
      <c r="C58" s="255" t="s">
        <v>108</v>
      </c>
      <c r="D58" s="255"/>
      <c r="E58" s="255"/>
      <c r="F58" s="255"/>
      <c r="G58" s="255"/>
      <c r="H58" s="20"/>
      <c r="I58" s="47"/>
      <c r="J58" s="22">
        <f>H56</f>
        <v>0</v>
      </c>
    </row>
    <row r="59" spans="3:10" ht="12.75">
      <c r="C59" s="256" t="s">
        <v>109</v>
      </c>
      <c r="D59" s="256"/>
      <c r="E59" s="256"/>
      <c r="F59" s="256"/>
      <c r="G59" s="256"/>
      <c r="H59" s="23"/>
      <c r="I59" s="24"/>
      <c r="J59" s="24"/>
    </row>
    <row r="60" spans="3:10" ht="12.75">
      <c r="C60" s="256" t="s">
        <v>110</v>
      </c>
      <c r="D60" s="256"/>
      <c r="E60" s="256"/>
      <c r="F60" s="256"/>
      <c r="G60" s="256"/>
      <c r="H60" s="23"/>
      <c r="I60" s="48"/>
      <c r="J60" s="26">
        <f>SUM(J58-J59)</f>
        <v>0</v>
      </c>
    </row>
    <row r="61" spans="3:10" ht="12.75">
      <c r="C61" s="256" t="s">
        <v>248</v>
      </c>
      <c r="D61" s="256"/>
      <c r="E61" s="256"/>
      <c r="F61" s="256"/>
      <c r="G61" s="256"/>
      <c r="H61" s="23"/>
      <c r="I61" s="26"/>
      <c r="J61" s="26"/>
    </row>
    <row r="62" spans="3:10" ht="12.75">
      <c r="C62" s="256" t="s">
        <v>249</v>
      </c>
      <c r="D62" s="256"/>
      <c r="E62" s="256"/>
      <c r="F62" s="256"/>
      <c r="G62" s="256"/>
      <c r="H62" s="23"/>
      <c r="I62" s="26"/>
      <c r="J62" s="26"/>
    </row>
    <row r="63" spans="3:10" ht="13.5" thickBot="1">
      <c r="C63" s="252" t="s">
        <v>111</v>
      </c>
      <c r="D63" s="252"/>
      <c r="E63" s="252"/>
      <c r="F63" s="252"/>
      <c r="G63" s="252"/>
      <c r="H63" s="27"/>
      <c r="I63" s="49"/>
      <c r="J63" s="29">
        <f>SUM(J60:J62)</f>
        <v>0</v>
      </c>
    </row>
    <row r="64" spans="3:10" ht="13.5" thickTop="1">
      <c r="C64" s="50"/>
      <c r="D64" s="50"/>
      <c r="E64" s="50"/>
      <c r="F64" s="216"/>
      <c r="G64" s="51"/>
      <c r="H64" s="51"/>
      <c r="I64" s="51"/>
      <c r="J64" s="51"/>
    </row>
    <row r="65" spans="3:10" ht="12.75">
      <c r="C65" s="52"/>
      <c r="D65" s="52"/>
      <c r="E65" s="52"/>
      <c r="F65" s="217"/>
      <c r="G65" s="53"/>
      <c r="H65" s="53"/>
      <c r="I65" s="53"/>
      <c r="J65" s="53"/>
    </row>
    <row r="66" spans="3:10" ht="12.75">
      <c r="C66" s="52"/>
      <c r="D66" s="52"/>
      <c r="E66" s="52"/>
      <c r="F66" s="217"/>
      <c r="G66" s="53"/>
      <c r="H66" s="53"/>
      <c r="I66" s="53"/>
      <c r="J66" s="54"/>
    </row>
    <row r="67" spans="3:10" ht="12.75">
      <c r="C67" s="52"/>
      <c r="D67" s="52"/>
      <c r="E67" s="52"/>
      <c r="F67" s="217"/>
      <c r="G67" s="258" t="s">
        <v>112</v>
      </c>
      <c r="H67" s="258"/>
      <c r="I67" s="258"/>
      <c r="J67" s="258"/>
    </row>
  </sheetData>
  <sheetProtection/>
  <mergeCells count="8">
    <mergeCell ref="A12:B12"/>
    <mergeCell ref="C63:G63"/>
    <mergeCell ref="G67:J67"/>
    <mergeCell ref="C58:G58"/>
    <mergeCell ref="C59:G59"/>
    <mergeCell ref="C60:G60"/>
    <mergeCell ref="C61:G61"/>
    <mergeCell ref="C62:G62"/>
  </mergeCells>
  <printOptions horizontalCentered="1"/>
  <pageMargins left="0.2362204724409449" right="0.2362204724409449" top="0.7480314960629921" bottom="0.7480314960629921" header="0.31496062992125984" footer="0.31496062992125984"/>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K51"/>
  <sheetViews>
    <sheetView zoomScalePageLayoutView="0" workbookViewId="0" topLeftCell="A16">
      <selection activeCell="E37" sqref="E37"/>
    </sheetView>
  </sheetViews>
  <sheetFormatPr defaultColWidth="9.00390625" defaultRowHeight="12.75"/>
  <cols>
    <col min="1" max="1" width="7.375" style="0" customWidth="1"/>
    <col min="2" max="2" width="41.125" style="0" customWidth="1"/>
    <col min="3" max="3" width="8.625" style="0" customWidth="1"/>
    <col min="4" max="4" width="10.50390625" style="42" customWidth="1"/>
    <col min="5" max="5" width="8.125" style="42" customWidth="1"/>
    <col min="6" max="7" width="8.875" style="0" customWidth="1"/>
    <col min="8" max="8" width="10.50390625" style="0" customWidth="1"/>
    <col min="9" max="9" width="10.125" style="0" customWidth="1"/>
    <col min="10" max="10" width="10.25390625" style="0" customWidth="1"/>
    <col min="11" max="11" width="11.50390625" style="0" hidden="1" customWidth="1"/>
  </cols>
  <sheetData>
    <row r="1" spans="1:2" ht="12.75">
      <c r="A1" s="1" t="s">
        <v>0</v>
      </c>
      <c r="B1" s="2"/>
    </row>
    <row r="2" spans="1:2" ht="12.75">
      <c r="A2" s="1" t="s">
        <v>1</v>
      </c>
      <c r="B2" s="2"/>
    </row>
    <row r="3" spans="1:2" ht="12.75">
      <c r="A3" s="1" t="s">
        <v>2</v>
      </c>
      <c r="B3" s="2"/>
    </row>
    <row r="4" spans="1:2" ht="12.75">
      <c r="A4" s="2"/>
      <c r="B4" s="2"/>
    </row>
    <row r="5" spans="1:2" ht="12.75">
      <c r="A5" s="2" t="s">
        <v>3</v>
      </c>
      <c r="B5" s="1"/>
    </row>
    <row r="6" spans="1:2" ht="12.75">
      <c r="A6" s="2" t="s">
        <v>4</v>
      </c>
      <c r="B6" s="4"/>
    </row>
    <row r="7" spans="1:2" ht="12.75">
      <c r="A7" s="2"/>
      <c r="B7" s="2"/>
    </row>
    <row r="8" spans="1:2" ht="12.75">
      <c r="A8" s="2" t="s">
        <v>5</v>
      </c>
      <c r="B8" s="1"/>
    </row>
    <row r="12" spans="1:6" ht="18" thickBot="1">
      <c r="A12" s="55" t="s">
        <v>163</v>
      </c>
      <c r="B12" s="55"/>
      <c r="F12" s="42"/>
    </row>
    <row r="13" spans="1:11" ht="53.25" thickBot="1">
      <c r="A13" s="40" t="s">
        <v>6</v>
      </c>
      <c r="B13" s="35" t="s">
        <v>7</v>
      </c>
      <c r="C13" s="34" t="s">
        <v>8</v>
      </c>
      <c r="D13" s="37" t="s">
        <v>277</v>
      </c>
      <c r="E13" s="36" t="s">
        <v>9</v>
      </c>
      <c r="F13" s="37" t="s">
        <v>10</v>
      </c>
      <c r="G13" s="36" t="s">
        <v>247</v>
      </c>
      <c r="H13" s="37" t="s">
        <v>11</v>
      </c>
      <c r="I13" s="36" t="s">
        <v>12</v>
      </c>
      <c r="J13" s="244" t="s">
        <v>13</v>
      </c>
      <c r="K13" s="39" t="s">
        <v>114</v>
      </c>
    </row>
    <row r="14" spans="1:11" ht="12.75">
      <c r="A14" s="80"/>
      <c r="B14" s="181" t="s">
        <v>251</v>
      </c>
      <c r="C14" s="94"/>
      <c r="D14" s="94"/>
      <c r="E14" s="94"/>
      <c r="F14" s="94"/>
      <c r="G14" s="94"/>
      <c r="H14" s="94"/>
      <c r="I14" s="94"/>
      <c r="J14" s="94"/>
      <c r="K14" s="84"/>
    </row>
    <row r="15" spans="1:11" ht="20.25">
      <c r="A15" s="5">
        <v>1</v>
      </c>
      <c r="B15" s="7" t="s">
        <v>139</v>
      </c>
      <c r="C15" s="5" t="s">
        <v>15</v>
      </c>
      <c r="D15" s="5">
        <v>10</v>
      </c>
      <c r="E15" s="76"/>
      <c r="F15" s="212"/>
      <c r="G15" s="165">
        <f>+E15*(1+F15)</f>
        <v>0</v>
      </c>
      <c r="H15" s="105">
        <f>+E15*D15</f>
        <v>0</v>
      </c>
      <c r="I15" s="105">
        <f>+H15*F15</f>
        <v>0</v>
      </c>
      <c r="J15" s="105">
        <f>+H15+I15</f>
        <v>0</v>
      </c>
      <c r="K15" s="33"/>
    </row>
    <row r="16" spans="1:11" ht="12.75">
      <c r="A16" s="80"/>
      <c r="B16" s="181" t="s">
        <v>140</v>
      </c>
      <c r="C16" s="94"/>
      <c r="D16" s="94"/>
      <c r="E16" s="86"/>
      <c r="F16" s="86"/>
      <c r="G16" s="86"/>
      <c r="H16" s="86"/>
      <c r="I16" s="86"/>
      <c r="J16" s="86"/>
      <c r="K16" s="81"/>
    </row>
    <row r="17" spans="1:11" ht="20.25">
      <c r="A17" s="5">
        <v>2</v>
      </c>
      <c r="B17" s="7" t="s">
        <v>141</v>
      </c>
      <c r="C17" s="5" t="s">
        <v>142</v>
      </c>
      <c r="D17" s="5">
        <v>5</v>
      </c>
      <c r="E17" s="76"/>
      <c r="F17" s="212"/>
      <c r="G17" s="165">
        <f>+E17*(1+F17)</f>
        <v>0</v>
      </c>
      <c r="H17" s="105">
        <f>+E17*D17</f>
        <v>0</v>
      </c>
      <c r="I17" s="105">
        <f>+H17*F17</f>
        <v>0</v>
      </c>
      <c r="J17" s="105">
        <f>+H17+I17</f>
        <v>0</v>
      </c>
      <c r="K17" s="33"/>
    </row>
    <row r="18" spans="1:11" ht="12.75">
      <c r="A18" s="5">
        <v>3</v>
      </c>
      <c r="B18" s="7" t="s">
        <v>240</v>
      </c>
      <c r="C18" s="5" t="s">
        <v>142</v>
      </c>
      <c r="D18" s="5">
        <v>8</v>
      </c>
      <c r="E18" s="76"/>
      <c r="F18" s="212"/>
      <c r="G18" s="165">
        <f>+E18*(1+F18)</f>
        <v>0</v>
      </c>
      <c r="H18" s="105">
        <f>+E18*D18</f>
        <v>0</v>
      </c>
      <c r="I18" s="105">
        <f>+H18*F18</f>
        <v>0</v>
      </c>
      <c r="J18" s="105">
        <f>+H18+I18</f>
        <v>0</v>
      </c>
      <c r="K18" s="33"/>
    </row>
    <row r="19" spans="1:11" ht="30">
      <c r="A19" s="5">
        <v>4</v>
      </c>
      <c r="B19" s="7" t="s">
        <v>143</v>
      </c>
      <c r="C19" s="5" t="s">
        <v>142</v>
      </c>
      <c r="D19" s="5">
        <v>20</v>
      </c>
      <c r="E19" s="76"/>
      <c r="F19" s="212"/>
      <c r="G19" s="165">
        <f>+E19*(1+F19)</f>
        <v>0</v>
      </c>
      <c r="H19" s="105">
        <f>+E19*D19</f>
        <v>0</v>
      </c>
      <c r="I19" s="105">
        <f>+H19*F19</f>
        <v>0</v>
      </c>
      <c r="J19" s="105">
        <f>+H19+I19</f>
        <v>0</v>
      </c>
      <c r="K19" s="33"/>
    </row>
    <row r="20" spans="1:11" s="91" customFormat="1" ht="36" customHeight="1">
      <c r="A20" s="89"/>
      <c r="B20" s="259" t="s">
        <v>144</v>
      </c>
      <c r="C20" s="259"/>
      <c r="D20" s="259"/>
      <c r="E20" s="259"/>
      <c r="F20" s="259"/>
      <c r="G20" s="259"/>
      <c r="H20" s="259"/>
      <c r="I20" s="259"/>
      <c r="J20" s="259"/>
      <c r="K20" s="90"/>
    </row>
    <row r="21" spans="1:11" ht="20.25">
      <c r="A21" s="5">
        <v>5</v>
      </c>
      <c r="B21" s="7" t="s">
        <v>161</v>
      </c>
      <c r="C21" s="5" t="s">
        <v>15</v>
      </c>
      <c r="D21" s="5">
        <v>15</v>
      </c>
      <c r="E21" s="76"/>
      <c r="F21" s="212"/>
      <c r="G21" s="165">
        <f>+E21*(1+F21)</f>
        <v>0</v>
      </c>
      <c r="H21" s="105">
        <f>+E21*D21</f>
        <v>0</v>
      </c>
      <c r="I21" s="105">
        <f>+H21*F21</f>
        <v>0</v>
      </c>
      <c r="J21" s="105">
        <f>+H21+I21</f>
        <v>0</v>
      </c>
      <c r="K21" s="33"/>
    </row>
    <row r="22" spans="1:11" ht="20.25">
      <c r="A22" s="5">
        <v>6</v>
      </c>
      <c r="B22" s="7" t="s">
        <v>162</v>
      </c>
      <c r="C22" s="5" t="s">
        <v>15</v>
      </c>
      <c r="D22" s="5">
        <v>20</v>
      </c>
      <c r="E22" s="76"/>
      <c r="F22" s="212"/>
      <c r="G22" s="165">
        <f aca="true" t="shared" si="0" ref="G22:G27">+E22*(1+F22)</f>
        <v>0</v>
      </c>
      <c r="H22" s="105">
        <f aca="true" t="shared" si="1" ref="H22:H27">+E22*D22</f>
        <v>0</v>
      </c>
      <c r="I22" s="105">
        <f aca="true" t="shared" si="2" ref="I22:I27">+H22*F22</f>
        <v>0</v>
      </c>
      <c r="J22" s="105">
        <f aca="true" t="shared" si="3" ref="J22:J27">+H22+I22</f>
        <v>0</v>
      </c>
      <c r="K22" s="33"/>
    </row>
    <row r="23" spans="1:11" ht="12.75">
      <c r="A23" s="5">
        <v>7</v>
      </c>
      <c r="B23" s="7" t="s">
        <v>271</v>
      </c>
      <c r="C23" s="5" t="s">
        <v>15</v>
      </c>
      <c r="D23" s="5">
        <v>15</v>
      </c>
      <c r="E23" s="76"/>
      <c r="F23" s="212"/>
      <c r="G23" s="165">
        <f t="shared" si="0"/>
        <v>0</v>
      </c>
      <c r="H23" s="105">
        <f t="shared" si="1"/>
        <v>0</v>
      </c>
      <c r="I23" s="105">
        <f t="shared" si="2"/>
        <v>0</v>
      </c>
      <c r="J23" s="105">
        <f t="shared" si="3"/>
        <v>0</v>
      </c>
      <c r="K23" s="33"/>
    </row>
    <row r="24" spans="1:11" ht="12.75">
      <c r="A24" s="5">
        <v>8</v>
      </c>
      <c r="B24" s="7" t="s">
        <v>145</v>
      </c>
      <c r="C24" s="5" t="s">
        <v>20</v>
      </c>
      <c r="D24" s="5">
        <v>15</v>
      </c>
      <c r="E24" s="76"/>
      <c r="F24" s="212"/>
      <c r="G24" s="165">
        <f t="shared" si="0"/>
        <v>0</v>
      </c>
      <c r="H24" s="105">
        <f t="shared" si="1"/>
        <v>0</v>
      </c>
      <c r="I24" s="105">
        <f t="shared" si="2"/>
        <v>0</v>
      </c>
      <c r="J24" s="105">
        <f t="shared" si="3"/>
        <v>0</v>
      </c>
      <c r="K24" s="33"/>
    </row>
    <row r="25" spans="1:11" ht="15" customHeight="1">
      <c r="A25" s="80"/>
      <c r="B25" s="181" t="s">
        <v>146</v>
      </c>
      <c r="C25" s="94"/>
      <c r="D25" s="94"/>
      <c r="E25" s="86"/>
      <c r="F25" s="86"/>
      <c r="G25" s="86"/>
      <c r="H25" s="86"/>
      <c r="I25" s="86"/>
      <c r="J25" s="86"/>
      <c r="K25" s="81"/>
    </row>
    <row r="26" spans="1:11" ht="21.75" customHeight="1">
      <c r="A26" s="11">
        <v>9</v>
      </c>
      <c r="B26" s="10" t="s">
        <v>147</v>
      </c>
      <c r="C26" s="11" t="s">
        <v>17</v>
      </c>
      <c r="D26" s="11">
        <v>5</v>
      </c>
      <c r="E26" s="76"/>
      <c r="F26" s="212"/>
      <c r="G26" s="165">
        <f t="shared" si="0"/>
        <v>0</v>
      </c>
      <c r="H26" s="105">
        <f t="shared" si="1"/>
        <v>0</v>
      </c>
      <c r="I26" s="105">
        <f t="shared" si="2"/>
        <v>0</v>
      </c>
      <c r="J26" s="105">
        <f t="shared" si="3"/>
        <v>0</v>
      </c>
      <c r="K26" s="33"/>
    </row>
    <row r="27" spans="1:11" ht="12.75">
      <c r="A27" s="125">
        <v>10</v>
      </c>
      <c r="B27" s="111" t="s">
        <v>223</v>
      </c>
      <c r="C27" s="125" t="s">
        <v>20</v>
      </c>
      <c r="D27" s="125">
        <v>10</v>
      </c>
      <c r="E27" s="76"/>
      <c r="F27" s="212"/>
      <c r="G27" s="165">
        <f t="shared" si="0"/>
        <v>0</v>
      </c>
      <c r="H27" s="105">
        <f t="shared" si="1"/>
        <v>0</v>
      </c>
      <c r="I27" s="105">
        <f t="shared" si="2"/>
        <v>0</v>
      </c>
      <c r="J27" s="105">
        <f t="shared" si="3"/>
        <v>0</v>
      </c>
      <c r="K27" s="33"/>
    </row>
    <row r="28" spans="1:11" ht="25.5" customHeight="1">
      <c r="A28" s="80"/>
      <c r="B28" s="259" t="s">
        <v>148</v>
      </c>
      <c r="C28" s="259"/>
      <c r="D28" s="259"/>
      <c r="E28" s="259"/>
      <c r="F28" s="259"/>
      <c r="G28" s="259"/>
      <c r="H28" s="259"/>
      <c r="I28" s="259"/>
      <c r="J28" s="259"/>
      <c r="K28" s="81"/>
    </row>
    <row r="29" spans="1:11" ht="20.25">
      <c r="A29" s="5">
        <v>11</v>
      </c>
      <c r="B29" s="7" t="s">
        <v>149</v>
      </c>
      <c r="C29" s="5" t="s">
        <v>17</v>
      </c>
      <c r="D29" s="5">
        <v>10</v>
      </c>
      <c r="E29" s="76"/>
      <c r="F29" s="212"/>
      <c r="G29" s="165">
        <f>+E29*(1+F29)</f>
        <v>0</v>
      </c>
      <c r="H29" s="105">
        <f>+E29*D29</f>
        <v>0</v>
      </c>
      <c r="I29" s="105">
        <f>+H29*F29</f>
        <v>0</v>
      </c>
      <c r="J29" s="105">
        <f>+H29+I29</f>
        <v>0</v>
      </c>
      <c r="K29" s="33"/>
    </row>
    <row r="30" spans="1:11" ht="12.75">
      <c r="A30" s="5">
        <v>12</v>
      </c>
      <c r="B30" s="7" t="s">
        <v>150</v>
      </c>
      <c r="C30" s="5" t="s">
        <v>20</v>
      </c>
      <c r="D30" s="5">
        <v>10</v>
      </c>
      <c r="E30" s="76"/>
      <c r="F30" s="212"/>
      <c r="G30" s="165">
        <f aca="true" t="shared" si="4" ref="G30:G38">+E30*(1+F30)</f>
        <v>0</v>
      </c>
      <c r="H30" s="105">
        <f aca="true" t="shared" si="5" ref="H30:H38">+E30*D30</f>
        <v>0</v>
      </c>
      <c r="I30" s="105">
        <f aca="true" t="shared" si="6" ref="I30:I38">+H30*F30</f>
        <v>0</v>
      </c>
      <c r="J30" s="105">
        <f aca="true" t="shared" si="7" ref="J30:J38">+H30+I30</f>
        <v>0</v>
      </c>
      <c r="K30" s="33"/>
    </row>
    <row r="31" spans="1:11" ht="12.75">
      <c r="A31" s="80"/>
      <c r="B31" s="181" t="s">
        <v>151</v>
      </c>
      <c r="C31" s="94"/>
      <c r="D31" s="94"/>
      <c r="E31" s="94"/>
      <c r="F31" s="94"/>
      <c r="G31" s="94"/>
      <c r="H31" s="94"/>
      <c r="I31" s="94"/>
      <c r="J31" s="94"/>
      <c r="K31" s="81"/>
    </row>
    <row r="32" spans="1:11" ht="12.75">
      <c r="A32" s="11">
        <v>13</v>
      </c>
      <c r="B32" s="10" t="s">
        <v>152</v>
      </c>
      <c r="C32" s="11" t="s">
        <v>153</v>
      </c>
      <c r="D32" s="11">
        <v>6</v>
      </c>
      <c r="E32" s="77"/>
      <c r="F32" s="212"/>
      <c r="G32" s="165">
        <f t="shared" si="4"/>
        <v>0</v>
      </c>
      <c r="H32" s="105">
        <f t="shared" si="5"/>
        <v>0</v>
      </c>
      <c r="I32" s="105">
        <f t="shared" si="6"/>
        <v>0</v>
      </c>
      <c r="J32" s="105">
        <f t="shared" si="7"/>
        <v>0</v>
      </c>
      <c r="K32" s="33"/>
    </row>
    <row r="33" spans="1:11" ht="12.75">
      <c r="A33" s="5">
        <v>14</v>
      </c>
      <c r="B33" s="7" t="s">
        <v>154</v>
      </c>
      <c r="C33" s="5" t="s">
        <v>153</v>
      </c>
      <c r="D33" s="5">
        <v>3</v>
      </c>
      <c r="E33" s="77"/>
      <c r="F33" s="212"/>
      <c r="G33" s="165">
        <f t="shared" si="4"/>
        <v>0</v>
      </c>
      <c r="H33" s="105">
        <f t="shared" si="5"/>
        <v>0</v>
      </c>
      <c r="I33" s="105">
        <f t="shared" si="6"/>
        <v>0</v>
      </c>
      <c r="J33" s="105">
        <f t="shared" si="7"/>
        <v>0</v>
      </c>
      <c r="K33" s="33"/>
    </row>
    <row r="34" spans="1:11" ht="12.75">
      <c r="A34" s="11">
        <v>15</v>
      </c>
      <c r="B34" s="7" t="s">
        <v>155</v>
      </c>
      <c r="C34" s="5" t="s">
        <v>153</v>
      </c>
      <c r="D34" s="5">
        <v>3</v>
      </c>
      <c r="E34" s="77"/>
      <c r="F34" s="212"/>
      <c r="G34" s="165">
        <f t="shared" si="4"/>
        <v>0</v>
      </c>
      <c r="H34" s="105">
        <f t="shared" si="5"/>
        <v>0</v>
      </c>
      <c r="I34" s="105">
        <f t="shared" si="6"/>
        <v>0</v>
      </c>
      <c r="J34" s="105">
        <f t="shared" si="7"/>
        <v>0</v>
      </c>
      <c r="K34" s="33"/>
    </row>
    <row r="35" spans="1:11" ht="20.25">
      <c r="A35" s="5">
        <v>16</v>
      </c>
      <c r="B35" s="7" t="s">
        <v>156</v>
      </c>
      <c r="C35" s="5" t="s">
        <v>20</v>
      </c>
      <c r="D35" s="5">
        <v>10</v>
      </c>
      <c r="E35" s="77"/>
      <c r="F35" s="212"/>
      <c r="G35" s="165">
        <f t="shared" si="4"/>
        <v>0</v>
      </c>
      <c r="H35" s="105">
        <f t="shared" si="5"/>
        <v>0</v>
      </c>
      <c r="I35" s="105">
        <f t="shared" si="6"/>
        <v>0</v>
      </c>
      <c r="J35" s="105">
        <f t="shared" si="7"/>
        <v>0</v>
      </c>
      <c r="K35" s="33"/>
    </row>
    <row r="36" spans="1:11" s="107" customFormat="1" ht="21" customHeight="1">
      <c r="A36" s="11">
        <v>17</v>
      </c>
      <c r="B36" s="7" t="s">
        <v>101</v>
      </c>
      <c r="C36" s="85" t="s">
        <v>15</v>
      </c>
      <c r="D36" s="85">
        <v>15</v>
      </c>
      <c r="E36" s="109"/>
      <c r="F36" s="212"/>
      <c r="G36" s="165">
        <f t="shared" si="4"/>
        <v>0</v>
      </c>
      <c r="H36" s="105">
        <f t="shared" si="5"/>
        <v>0</v>
      </c>
      <c r="I36" s="105">
        <f t="shared" si="6"/>
        <v>0</v>
      </c>
      <c r="J36" s="105">
        <f t="shared" si="7"/>
        <v>0</v>
      </c>
      <c r="K36" s="106" t="e">
        <f>#REF!*G36</f>
        <v>#REF!</v>
      </c>
    </row>
    <row r="37" spans="1:11" s="107" customFormat="1" ht="21" customHeight="1">
      <c r="A37" s="11"/>
      <c r="B37" s="7" t="s">
        <v>278</v>
      </c>
      <c r="C37" s="85" t="s">
        <v>15</v>
      </c>
      <c r="D37" s="85">
        <v>10</v>
      </c>
      <c r="E37" s="109"/>
      <c r="F37" s="212"/>
      <c r="G37" s="165">
        <f t="shared" si="4"/>
        <v>0</v>
      </c>
      <c r="H37" s="105">
        <f t="shared" si="5"/>
        <v>0</v>
      </c>
      <c r="I37" s="105">
        <f t="shared" si="6"/>
        <v>0</v>
      </c>
      <c r="J37" s="105">
        <f t="shared" si="7"/>
        <v>0</v>
      </c>
      <c r="K37" s="106"/>
    </row>
    <row r="38" spans="1:11" ht="13.5" thickBot="1">
      <c r="A38" s="193">
        <v>18</v>
      </c>
      <c r="B38" s="224" t="s">
        <v>263</v>
      </c>
      <c r="C38" s="235" t="s">
        <v>20</v>
      </c>
      <c r="D38" s="236">
        <v>3</v>
      </c>
      <c r="E38" s="237"/>
      <c r="F38" s="212"/>
      <c r="G38" s="165">
        <f t="shared" si="4"/>
        <v>0</v>
      </c>
      <c r="H38" s="105">
        <f t="shared" si="5"/>
        <v>0</v>
      </c>
      <c r="I38" s="105">
        <f t="shared" si="6"/>
        <v>0</v>
      </c>
      <c r="J38" s="105">
        <f t="shared" si="7"/>
        <v>0</v>
      </c>
      <c r="K38" s="81"/>
    </row>
    <row r="39" spans="1:11" ht="13.5" thickBot="1">
      <c r="A39" s="238"/>
      <c r="B39" s="229" t="s">
        <v>298</v>
      </c>
      <c r="C39" s="239"/>
      <c r="D39" s="240"/>
      <c r="E39" s="240"/>
      <c r="F39" s="239"/>
      <c r="G39" s="239"/>
      <c r="H39" s="245">
        <f>+H15+H17+H18+H19+H21+H22+H23+H24+H26+H27+H29+H30+H32+H33+H34+H35+H36+H37+H38</f>
        <v>0</v>
      </c>
      <c r="I39" s="245">
        <f>+I15+I17+I18+I19+I21+I22+I23+I24+I26+I27+I29+I30+I32+I33+I34+I35+I36+I37+I38</f>
        <v>0</v>
      </c>
      <c r="J39" s="245">
        <f>+J15+J17+J18+J19+J21+J22+J23+J24+J26+J27+J29+J30+J32+J33+J34+J35+J36+J37+J38</f>
        <v>0</v>
      </c>
      <c r="K39" s="70"/>
    </row>
    <row r="40" ht="12.75">
      <c r="K40" s="33"/>
    </row>
    <row r="41" spans="6:10" ht="12.75">
      <c r="F41" s="42"/>
      <c r="H41" s="241"/>
      <c r="I41" s="242"/>
      <c r="J41" s="243"/>
    </row>
    <row r="42" ht="12.75" customHeight="1">
      <c r="F42" s="42"/>
    </row>
    <row r="43" spans="3:10" ht="12.75" customHeight="1" thickBot="1">
      <c r="C43" s="18"/>
      <c r="D43" s="31"/>
      <c r="E43" s="31"/>
      <c r="F43" s="31"/>
      <c r="G43" s="18"/>
      <c r="H43" s="19">
        <f>SUM(H15:H42)</f>
        <v>0</v>
      </c>
      <c r="I43" s="19">
        <f>SUM(I15:I35)</f>
        <v>0</v>
      </c>
      <c r="J43" s="19">
        <f>SUM(J15:J35)</f>
        <v>0</v>
      </c>
    </row>
    <row r="44" spans="3:10" ht="12.75" customHeight="1">
      <c r="C44" s="255" t="s">
        <v>108</v>
      </c>
      <c r="D44" s="255"/>
      <c r="E44" s="255"/>
      <c r="F44" s="255"/>
      <c r="G44" s="255"/>
      <c r="H44" s="20"/>
      <c r="I44" s="47"/>
      <c r="J44" s="22">
        <f>H39</f>
        <v>0</v>
      </c>
    </row>
    <row r="45" spans="3:10" ht="12.75">
      <c r="C45" s="256" t="s">
        <v>109</v>
      </c>
      <c r="D45" s="256"/>
      <c r="E45" s="256"/>
      <c r="F45" s="256"/>
      <c r="G45" s="256"/>
      <c r="H45" s="23"/>
      <c r="I45" s="24"/>
      <c r="J45" s="24"/>
    </row>
    <row r="46" spans="3:10" ht="12.75">
      <c r="C46" s="256" t="s">
        <v>110</v>
      </c>
      <c r="D46" s="256"/>
      <c r="E46" s="256"/>
      <c r="F46" s="256"/>
      <c r="G46" s="256"/>
      <c r="H46" s="23"/>
      <c r="I46" s="48"/>
      <c r="J46" s="26">
        <f>+J44-J45</f>
        <v>0</v>
      </c>
    </row>
    <row r="47" spans="3:10" ht="13.5" customHeight="1">
      <c r="C47" s="256" t="s">
        <v>248</v>
      </c>
      <c r="D47" s="256"/>
      <c r="E47" s="256"/>
      <c r="F47" s="256"/>
      <c r="G47" s="256"/>
      <c r="H47" s="23"/>
      <c r="I47" s="26"/>
      <c r="J47" s="26"/>
    </row>
    <row r="48" spans="3:10" ht="12.75">
      <c r="C48" s="256" t="s">
        <v>249</v>
      </c>
      <c r="D48" s="256"/>
      <c r="E48" s="256"/>
      <c r="F48" s="256"/>
      <c r="G48" s="256"/>
      <c r="H48" s="23"/>
      <c r="I48" s="26"/>
      <c r="J48" s="26"/>
    </row>
    <row r="49" spans="3:10" ht="13.5" thickBot="1">
      <c r="C49" s="252" t="s">
        <v>111</v>
      </c>
      <c r="D49" s="252"/>
      <c r="E49" s="252"/>
      <c r="F49" s="252"/>
      <c r="G49" s="252"/>
      <c r="H49" s="27"/>
      <c r="I49" s="49"/>
      <c r="J49" s="29">
        <f>+J46+J47+J48</f>
        <v>0</v>
      </c>
    </row>
    <row r="50" spans="3:10" ht="13.5" thickTop="1">
      <c r="C50" s="50"/>
      <c r="D50" s="50"/>
      <c r="E50" s="50"/>
      <c r="F50" s="50"/>
      <c r="G50" s="51"/>
      <c r="H50" s="51"/>
      <c r="I50" s="51"/>
      <c r="J50" s="51"/>
    </row>
    <row r="51" spans="3:10" ht="12.75">
      <c r="C51" s="52"/>
      <c r="D51" s="52"/>
      <c r="E51" s="52"/>
      <c r="F51" s="52"/>
      <c r="G51" s="53"/>
      <c r="H51" s="258"/>
      <c r="I51" s="258"/>
      <c r="J51" s="258"/>
    </row>
  </sheetData>
  <sheetProtection/>
  <mergeCells count="9">
    <mergeCell ref="C48:G48"/>
    <mergeCell ref="C49:G49"/>
    <mergeCell ref="B28:J28"/>
    <mergeCell ref="B20:J20"/>
    <mergeCell ref="H51:J51"/>
    <mergeCell ref="C44:G44"/>
    <mergeCell ref="C45:G45"/>
    <mergeCell ref="C46:G46"/>
    <mergeCell ref="C47:G47"/>
  </mergeCells>
  <printOptions/>
  <pageMargins left="0.9055118110236221" right="0.7480314960629921" top="0.984251968503937" bottom="0.984251968503937" header="0" footer="0"/>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L71"/>
  <sheetViews>
    <sheetView showGridLines="0" tabSelected="1" zoomScalePageLayoutView="0" workbookViewId="0" topLeftCell="A29">
      <selection activeCell="O46" sqref="O46"/>
    </sheetView>
  </sheetViews>
  <sheetFormatPr defaultColWidth="9.00390625" defaultRowHeight="12.75"/>
  <cols>
    <col min="1" max="1" width="7.50390625" style="0" customWidth="1"/>
    <col min="2" max="2" width="23.625" style="17" customWidth="1"/>
    <col min="3" max="3" width="17.50390625" style="0" customWidth="1"/>
    <col min="4" max="4" width="7.50390625" style="42" customWidth="1"/>
    <col min="5" max="5" width="8.125" style="17" customWidth="1"/>
    <col min="6" max="6" width="9.125" style="17" customWidth="1"/>
    <col min="7" max="7" width="10.875" style="0" customWidth="1"/>
    <col min="8" max="9" width="10.50390625" style="0" customWidth="1"/>
    <col min="10" max="11" width="10.375" style="0" customWidth="1"/>
    <col min="12" max="12" width="0" style="0" hidden="1" customWidth="1"/>
  </cols>
  <sheetData>
    <row r="1" spans="1:2" ht="12.75">
      <c r="A1" s="1" t="s">
        <v>0</v>
      </c>
      <c r="B1" s="59"/>
    </row>
    <row r="2" spans="1:2" ht="12.75">
      <c r="A2" s="1" t="s">
        <v>1</v>
      </c>
      <c r="B2" s="59"/>
    </row>
    <row r="3" spans="1:2" ht="12.75">
      <c r="A3" s="1" t="s">
        <v>2</v>
      </c>
      <c r="B3" s="59"/>
    </row>
    <row r="4" spans="1:2" ht="12.75">
      <c r="A4" s="2"/>
      <c r="B4" s="59"/>
    </row>
    <row r="5" spans="1:2" ht="12.75">
      <c r="A5" s="2" t="s">
        <v>3</v>
      </c>
      <c r="B5" s="60"/>
    </row>
    <row r="6" spans="1:2" ht="12.75">
      <c r="A6" s="2" t="s">
        <v>4</v>
      </c>
      <c r="B6" s="61"/>
    </row>
    <row r="7" spans="1:2" ht="12.75">
      <c r="A7" s="2"/>
      <c r="B7" s="59"/>
    </row>
    <row r="8" spans="1:2" ht="12.75">
      <c r="A8" s="2" t="s">
        <v>5</v>
      </c>
      <c r="B8" s="60"/>
    </row>
    <row r="9" ht="12.75">
      <c r="B9"/>
    </row>
    <row r="10" ht="12.75">
      <c r="B10"/>
    </row>
    <row r="11" ht="12.75">
      <c r="B11"/>
    </row>
    <row r="12" spans="1:6" ht="17.25">
      <c r="A12" s="55" t="s">
        <v>219</v>
      </c>
      <c r="B12" s="62"/>
      <c r="E12" s="41"/>
      <c r="F12" s="41"/>
    </row>
    <row r="13" spans="2:6" ht="12.75">
      <c r="B13"/>
      <c r="E13" s="41"/>
      <c r="F13" s="41"/>
    </row>
    <row r="14" spans="2:6" ht="12.75" customHeight="1" thickBot="1">
      <c r="B14"/>
      <c r="E14" s="41"/>
      <c r="F14" s="41"/>
    </row>
    <row r="15" spans="1:12" ht="53.25" thickBot="1">
      <c r="A15" s="69" t="s">
        <v>6</v>
      </c>
      <c r="B15" s="260" t="s">
        <v>7</v>
      </c>
      <c r="C15" s="260"/>
      <c r="D15" s="72" t="s">
        <v>8</v>
      </c>
      <c r="E15" s="72" t="s">
        <v>277</v>
      </c>
      <c r="F15" s="73" t="s">
        <v>9</v>
      </c>
      <c r="G15" s="73" t="s">
        <v>164</v>
      </c>
      <c r="H15" s="56" t="s">
        <v>247</v>
      </c>
      <c r="I15" s="57" t="s">
        <v>11</v>
      </c>
      <c r="J15" s="56" t="s">
        <v>12</v>
      </c>
      <c r="K15" s="58" t="s">
        <v>13</v>
      </c>
      <c r="L15" s="39" t="s">
        <v>114</v>
      </c>
    </row>
    <row r="16" spans="1:12" ht="12.75">
      <c r="A16" s="98"/>
      <c r="B16" s="99" t="s">
        <v>165</v>
      </c>
      <c r="C16" s="100"/>
      <c r="D16" s="100"/>
      <c r="E16" s="100"/>
      <c r="F16" s="100"/>
      <c r="G16" s="94"/>
      <c r="H16" s="94"/>
      <c r="I16" s="94"/>
      <c r="J16" s="94"/>
      <c r="K16" s="94"/>
      <c r="L16" s="101"/>
    </row>
    <row r="17" spans="1:12" ht="12.75">
      <c r="A17" s="102"/>
      <c r="B17" s="103" t="s">
        <v>166</v>
      </c>
      <c r="C17" s="103" t="s">
        <v>167</v>
      </c>
      <c r="D17" s="104"/>
      <c r="E17" s="104"/>
      <c r="F17" s="104"/>
      <c r="G17" s="94"/>
      <c r="H17" s="94"/>
      <c r="I17" s="94"/>
      <c r="J17" s="94"/>
      <c r="K17" s="94"/>
      <c r="L17" s="95"/>
    </row>
    <row r="18" spans="1:12" ht="12.75">
      <c r="A18" s="32">
        <v>1</v>
      </c>
      <c r="B18" s="63" t="s">
        <v>168</v>
      </c>
      <c r="C18" s="64" t="s">
        <v>170</v>
      </c>
      <c r="D18" s="66" t="s">
        <v>20</v>
      </c>
      <c r="E18" s="74">
        <v>15</v>
      </c>
      <c r="F18" s="75"/>
      <c r="G18" s="212"/>
      <c r="H18" s="165">
        <f>+F18*(1+G18)</f>
        <v>0</v>
      </c>
      <c r="I18" s="105">
        <f>+F18*E18</f>
        <v>0</v>
      </c>
      <c r="J18" s="105">
        <f>+I18*G18</f>
        <v>0</v>
      </c>
      <c r="K18" s="105">
        <f>+I18+J18</f>
        <v>0</v>
      </c>
      <c r="L18" s="70"/>
    </row>
    <row r="19" spans="1:12" ht="12.75">
      <c r="A19" s="32">
        <v>2</v>
      </c>
      <c r="B19" s="63" t="s">
        <v>168</v>
      </c>
      <c r="C19" s="64" t="s">
        <v>169</v>
      </c>
      <c r="D19" s="66" t="s">
        <v>20</v>
      </c>
      <c r="E19" s="74">
        <v>15</v>
      </c>
      <c r="F19" s="75"/>
      <c r="G19" s="212"/>
      <c r="H19" s="165">
        <f aca="true" t="shared" si="0" ref="H19:H57">+F19*(1+G19)</f>
        <v>0</v>
      </c>
      <c r="I19" s="105">
        <f aca="true" t="shared" si="1" ref="I19:I57">+F19*E19</f>
        <v>0</v>
      </c>
      <c r="J19" s="105">
        <f aca="true" t="shared" si="2" ref="J19:J57">+I19*G19</f>
        <v>0</v>
      </c>
      <c r="K19" s="105">
        <f aca="true" t="shared" si="3" ref="K19:K57">+I19+J19</f>
        <v>0</v>
      </c>
      <c r="L19" s="70"/>
    </row>
    <row r="20" spans="1:12" ht="12.75">
      <c r="A20" s="32">
        <v>3</v>
      </c>
      <c r="B20" s="63" t="s">
        <v>168</v>
      </c>
      <c r="C20" s="64" t="s">
        <v>171</v>
      </c>
      <c r="D20" s="66" t="s">
        <v>20</v>
      </c>
      <c r="E20" s="74">
        <v>15</v>
      </c>
      <c r="F20" s="75"/>
      <c r="G20" s="212"/>
      <c r="H20" s="165">
        <f t="shared" si="0"/>
        <v>0</v>
      </c>
      <c r="I20" s="105">
        <f t="shared" si="1"/>
        <v>0</v>
      </c>
      <c r="J20" s="105">
        <f t="shared" si="2"/>
        <v>0</v>
      </c>
      <c r="K20" s="105">
        <f t="shared" si="3"/>
        <v>0</v>
      </c>
      <c r="L20" s="70"/>
    </row>
    <row r="21" spans="1:12" ht="12.75">
      <c r="A21" s="32">
        <v>4</v>
      </c>
      <c r="B21" s="63" t="s">
        <v>168</v>
      </c>
      <c r="C21" s="64" t="s">
        <v>172</v>
      </c>
      <c r="D21" s="66" t="s">
        <v>20</v>
      </c>
      <c r="E21" s="74">
        <v>20</v>
      </c>
      <c r="F21" s="75"/>
      <c r="G21" s="212"/>
      <c r="H21" s="165">
        <f t="shared" si="0"/>
        <v>0</v>
      </c>
      <c r="I21" s="105">
        <f t="shared" si="1"/>
        <v>0</v>
      </c>
      <c r="J21" s="105">
        <f t="shared" si="2"/>
        <v>0</v>
      </c>
      <c r="K21" s="105">
        <f t="shared" si="3"/>
        <v>0</v>
      </c>
      <c r="L21" s="70"/>
    </row>
    <row r="22" spans="1:12" ht="12.75">
      <c r="A22" s="32">
        <v>5</v>
      </c>
      <c r="B22" s="63" t="s">
        <v>168</v>
      </c>
      <c r="C22" s="64" t="s">
        <v>173</v>
      </c>
      <c r="D22" s="66" t="s">
        <v>20</v>
      </c>
      <c r="E22" s="74">
        <v>15</v>
      </c>
      <c r="F22" s="75"/>
      <c r="G22" s="212"/>
      <c r="H22" s="165">
        <f t="shared" si="0"/>
        <v>0</v>
      </c>
      <c r="I22" s="105">
        <f t="shared" si="1"/>
        <v>0</v>
      </c>
      <c r="J22" s="105">
        <f t="shared" si="2"/>
        <v>0</v>
      </c>
      <c r="K22" s="105">
        <f t="shared" si="3"/>
        <v>0</v>
      </c>
      <c r="L22" s="70"/>
    </row>
    <row r="23" spans="1:12" ht="12.75">
      <c r="A23" s="32">
        <v>6</v>
      </c>
      <c r="B23" s="63" t="s">
        <v>168</v>
      </c>
      <c r="C23" s="64" t="s">
        <v>174</v>
      </c>
      <c r="D23" s="66" t="s">
        <v>20</v>
      </c>
      <c r="E23" s="74">
        <v>15</v>
      </c>
      <c r="F23" s="75"/>
      <c r="G23" s="212"/>
      <c r="H23" s="165">
        <f t="shared" si="0"/>
        <v>0</v>
      </c>
      <c r="I23" s="105">
        <f t="shared" si="1"/>
        <v>0</v>
      </c>
      <c r="J23" s="105">
        <f t="shared" si="2"/>
        <v>0</v>
      </c>
      <c r="K23" s="105">
        <f t="shared" si="3"/>
        <v>0</v>
      </c>
      <c r="L23" s="70"/>
    </row>
    <row r="24" spans="1:12" ht="12.75">
      <c r="A24" s="32">
        <v>7</v>
      </c>
      <c r="B24" s="63" t="s">
        <v>175</v>
      </c>
      <c r="C24" s="64" t="s">
        <v>176</v>
      </c>
      <c r="D24" s="66" t="s">
        <v>20</v>
      </c>
      <c r="E24" s="74">
        <v>60</v>
      </c>
      <c r="F24" s="75"/>
      <c r="G24" s="212"/>
      <c r="H24" s="165">
        <f t="shared" si="0"/>
        <v>0</v>
      </c>
      <c r="I24" s="105">
        <f t="shared" si="1"/>
        <v>0</v>
      </c>
      <c r="J24" s="105">
        <f t="shared" si="2"/>
        <v>0</v>
      </c>
      <c r="K24" s="105">
        <f t="shared" si="3"/>
        <v>0</v>
      </c>
      <c r="L24" s="70"/>
    </row>
    <row r="25" spans="1:12" ht="12.75">
      <c r="A25" s="32">
        <v>8</v>
      </c>
      <c r="B25" s="63" t="s">
        <v>175</v>
      </c>
      <c r="C25" s="64" t="s">
        <v>177</v>
      </c>
      <c r="D25" s="66" t="s">
        <v>20</v>
      </c>
      <c r="E25" s="74">
        <v>50</v>
      </c>
      <c r="F25" s="75"/>
      <c r="G25" s="212"/>
      <c r="H25" s="165">
        <f t="shared" si="0"/>
        <v>0</v>
      </c>
      <c r="I25" s="105">
        <f t="shared" si="1"/>
        <v>0</v>
      </c>
      <c r="J25" s="105">
        <f t="shared" si="2"/>
        <v>0</v>
      </c>
      <c r="K25" s="105">
        <f t="shared" si="3"/>
        <v>0</v>
      </c>
      <c r="L25" s="70"/>
    </row>
    <row r="26" spans="1:12" ht="12.75">
      <c r="A26" s="32">
        <v>9</v>
      </c>
      <c r="B26" s="63" t="s">
        <v>175</v>
      </c>
      <c r="C26" s="64" t="s">
        <v>178</v>
      </c>
      <c r="D26" s="66" t="s">
        <v>20</v>
      </c>
      <c r="E26" s="74">
        <v>2</v>
      </c>
      <c r="F26" s="75"/>
      <c r="G26" s="212"/>
      <c r="H26" s="165">
        <f t="shared" si="0"/>
        <v>0</v>
      </c>
      <c r="I26" s="105">
        <f t="shared" si="1"/>
        <v>0</v>
      </c>
      <c r="J26" s="105">
        <f t="shared" si="2"/>
        <v>0</v>
      </c>
      <c r="K26" s="105">
        <f t="shared" si="3"/>
        <v>0</v>
      </c>
      <c r="L26" s="70"/>
    </row>
    <row r="27" spans="1:12" ht="12.75">
      <c r="A27" s="32">
        <v>10</v>
      </c>
      <c r="B27" s="63" t="s">
        <v>175</v>
      </c>
      <c r="C27" s="64" t="s">
        <v>179</v>
      </c>
      <c r="D27" s="66" t="s">
        <v>20</v>
      </c>
      <c r="E27" s="74">
        <v>20</v>
      </c>
      <c r="F27" s="75"/>
      <c r="G27" s="212"/>
      <c r="H27" s="165">
        <f t="shared" si="0"/>
        <v>0</v>
      </c>
      <c r="I27" s="105">
        <f t="shared" si="1"/>
        <v>0</v>
      </c>
      <c r="J27" s="105">
        <f t="shared" si="2"/>
        <v>0</v>
      </c>
      <c r="K27" s="105">
        <f t="shared" si="3"/>
        <v>0</v>
      </c>
      <c r="L27" s="70"/>
    </row>
    <row r="28" spans="1:12" ht="12.75">
      <c r="A28" s="32">
        <v>11</v>
      </c>
      <c r="B28" s="63" t="s">
        <v>180</v>
      </c>
      <c r="C28" s="64" t="s">
        <v>181</v>
      </c>
      <c r="D28" s="66" t="s">
        <v>20</v>
      </c>
      <c r="E28" s="74">
        <v>10</v>
      </c>
      <c r="F28" s="75"/>
      <c r="G28" s="212"/>
      <c r="H28" s="165">
        <f t="shared" si="0"/>
        <v>0</v>
      </c>
      <c r="I28" s="105">
        <f t="shared" si="1"/>
        <v>0</v>
      </c>
      <c r="J28" s="105">
        <f t="shared" si="2"/>
        <v>0</v>
      </c>
      <c r="K28" s="105">
        <f t="shared" si="3"/>
        <v>0</v>
      </c>
      <c r="L28" s="70"/>
    </row>
    <row r="29" spans="1:12" ht="12.75">
      <c r="A29" s="32">
        <v>12</v>
      </c>
      <c r="B29" s="63" t="s">
        <v>180</v>
      </c>
      <c r="C29" s="64" t="s">
        <v>182</v>
      </c>
      <c r="D29" s="66" t="s">
        <v>20</v>
      </c>
      <c r="E29" s="74">
        <v>40</v>
      </c>
      <c r="F29" s="75"/>
      <c r="G29" s="212"/>
      <c r="H29" s="165">
        <f t="shared" si="0"/>
        <v>0</v>
      </c>
      <c r="I29" s="105">
        <f t="shared" si="1"/>
        <v>0</v>
      </c>
      <c r="J29" s="105">
        <f t="shared" si="2"/>
        <v>0</v>
      </c>
      <c r="K29" s="105">
        <f t="shared" si="3"/>
        <v>0</v>
      </c>
      <c r="L29" s="70"/>
    </row>
    <row r="30" spans="1:12" ht="12.75">
      <c r="A30" s="32">
        <v>13</v>
      </c>
      <c r="B30" s="63" t="s">
        <v>180</v>
      </c>
      <c r="C30" s="64" t="s">
        <v>183</v>
      </c>
      <c r="D30" s="66" t="s">
        <v>20</v>
      </c>
      <c r="E30" s="74">
        <v>50</v>
      </c>
      <c r="F30" s="75"/>
      <c r="G30" s="212"/>
      <c r="H30" s="165">
        <f t="shared" si="0"/>
        <v>0</v>
      </c>
      <c r="I30" s="105">
        <f t="shared" si="1"/>
        <v>0</v>
      </c>
      <c r="J30" s="105">
        <f t="shared" si="2"/>
        <v>0</v>
      </c>
      <c r="K30" s="105">
        <f t="shared" si="3"/>
        <v>0</v>
      </c>
      <c r="L30" s="70"/>
    </row>
    <row r="31" spans="1:12" ht="12.75">
      <c r="A31" s="32">
        <v>14</v>
      </c>
      <c r="B31" s="63" t="s">
        <v>180</v>
      </c>
      <c r="C31" s="64" t="s">
        <v>184</v>
      </c>
      <c r="D31" s="66" t="s">
        <v>20</v>
      </c>
      <c r="E31" s="74">
        <v>40</v>
      </c>
      <c r="F31" s="75"/>
      <c r="G31" s="212"/>
      <c r="H31" s="165">
        <f t="shared" si="0"/>
        <v>0</v>
      </c>
      <c r="I31" s="105">
        <f t="shared" si="1"/>
        <v>0</v>
      </c>
      <c r="J31" s="105">
        <f t="shared" si="2"/>
        <v>0</v>
      </c>
      <c r="K31" s="105">
        <f t="shared" si="3"/>
        <v>0</v>
      </c>
      <c r="L31" s="70"/>
    </row>
    <row r="32" spans="1:12" ht="12.75">
      <c r="A32" s="32">
        <v>15</v>
      </c>
      <c r="B32" s="63" t="s">
        <v>180</v>
      </c>
      <c r="C32" s="64" t="s">
        <v>185</v>
      </c>
      <c r="D32" s="66" t="s">
        <v>20</v>
      </c>
      <c r="E32" s="74">
        <v>50</v>
      </c>
      <c r="F32" s="75"/>
      <c r="G32" s="212"/>
      <c r="H32" s="165">
        <f t="shared" si="0"/>
        <v>0</v>
      </c>
      <c r="I32" s="105">
        <f t="shared" si="1"/>
        <v>0</v>
      </c>
      <c r="J32" s="105">
        <f t="shared" si="2"/>
        <v>0</v>
      </c>
      <c r="K32" s="105">
        <f t="shared" si="3"/>
        <v>0</v>
      </c>
      <c r="L32" s="70"/>
    </row>
    <row r="33" spans="1:12" ht="12.75">
      <c r="A33" s="32">
        <v>16</v>
      </c>
      <c r="B33" s="63" t="s">
        <v>180</v>
      </c>
      <c r="C33" s="64" t="s">
        <v>186</v>
      </c>
      <c r="D33" s="66" t="s">
        <v>20</v>
      </c>
      <c r="E33" s="74">
        <v>20</v>
      </c>
      <c r="F33" s="75"/>
      <c r="G33" s="212"/>
      <c r="H33" s="165">
        <f t="shared" si="0"/>
        <v>0</v>
      </c>
      <c r="I33" s="105">
        <f t="shared" si="1"/>
        <v>0</v>
      </c>
      <c r="J33" s="105">
        <f t="shared" si="2"/>
        <v>0</v>
      </c>
      <c r="K33" s="105">
        <f t="shared" si="3"/>
        <v>0</v>
      </c>
      <c r="L33" s="70"/>
    </row>
    <row r="34" spans="1:12" ht="12.75">
      <c r="A34" s="87"/>
      <c r="B34" s="96" t="s">
        <v>187</v>
      </c>
      <c r="C34" s="94"/>
      <c r="D34" s="94"/>
      <c r="E34" s="94"/>
      <c r="F34" s="94"/>
      <c r="G34" s="94"/>
      <c r="H34" s="94"/>
      <c r="I34" s="94"/>
      <c r="J34" s="94"/>
      <c r="K34" s="94"/>
      <c r="L34" s="95"/>
    </row>
    <row r="35" spans="1:12" ht="12.75">
      <c r="A35" s="32">
        <v>17</v>
      </c>
      <c r="B35" s="63" t="s">
        <v>188</v>
      </c>
      <c r="C35" s="64" t="s">
        <v>189</v>
      </c>
      <c r="D35" s="66" t="s">
        <v>20</v>
      </c>
      <c r="E35" s="74">
        <v>20</v>
      </c>
      <c r="F35" s="75"/>
      <c r="G35" s="212"/>
      <c r="H35" s="165">
        <f t="shared" si="0"/>
        <v>0</v>
      </c>
      <c r="I35" s="105">
        <f t="shared" si="1"/>
        <v>0</v>
      </c>
      <c r="J35" s="105">
        <f t="shared" si="2"/>
        <v>0</v>
      </c>
      <c r="K35" s="105">
        <f t="shared" si="3"/>
        <v>0</v>
      </c>
      <c r="L35" s="70"/>
    </row>
    <row r="36" spans="1:12" ht="12.75">
      <c r="A36" s="32">
        <v>18</v>
      </c>
      <c r="B36" s="63" t="s">
        <v>188</v>
      </c>
      <c r="C36" s="64" t="s">
        <v>190</v>
      </c>
      <c r="D36" s="66" t="s">
        <v>20</v>
      </c>
      <c r="E36" s="74">
        <v>15</v>
      </c>
      <c r="F36" s="75"/>
      <c r="G36" s="212"/>
      <c r="H36" s="165">
        <f t="shared" si="0"/>
        <v>0</v>
      </c>
      <c r="I36" s="105">
        <f t="shared" si="1"/>
        <v>0</v>
      </c>
      <c r="J36" s="105">
        <f t="shared" si="2"/>
        <v>0</v>
      </c>
      <c r="K36" s="105">
        <f t="shared" si="3"/>
        <v>0</v>
      </c>
      <c r="L36" s="70"/>
    </row>
    <row r="37" spans="1:12" ht="12.75">
      <c r="A37" s="32">
        <v>19</v>
      </c>
      <c r="B37" s="63" t="s">
        <v>191</v>
      </c>
      <c r="C37" s="64" t="s">
        <v>192</v>
      </c>
      <c r="D37" s="66" t="s">
        <v>20</v>
      </c>
      <c r="E37" s="74">
        <v>10</v>
      </c>
      <c r="F37" s="75"/>
      <c r="G37" s="212"/>
      <c r="H37" s="165">
        <f t="shared" si="0"/>
        <v>0</v>
      </c>
      <c r="I37" s="105">
        <f t="shared" si="1"/>
        <v>0</v>
      </c>
      <c r="J37" s="105">
        <f t="shared" si="2"/>
        <v>0</v>
      </c>
      <c r="K37" s="105">
        <f t="shared" si="3"/>
        <v>0</v>
      </c>
      <c r="L37" s="70"/>
    </row>
    <row r="38" spans="1:12" ht="12.75">
      <c r="A38" s="32">
        <v>20</v>
      </c>
      <c r="B38" s="63" t="s">
        <v>193</v>
      </c>
      <c r="C38" s="64" t="s">
        <v>194</v>
      </c>
      <c r="D38" s="66" t="s">
        <v>20</v>
      </c>
      <c r="E38" s="74">
        <v>30</v>
      </c>
      <c r="F38" s="75"/>
      <c r="G38" s="212"/>
      <c r="H38" s="165">
        <f t="shared" si="0"/>
        <v>0</v>
      </c>
      <c r="I38" s="105">
        <f t="shared" si="1"/>
        <v>0</v>
      </c>
      <c r="J38" s="105">
        <f t="shared" si="2"/>
        <v>0</v>
      </c>
      <c r="K38" s="105">
        <f t="shared" si="3"/>
        <v>0</v>
      </c>
      <c r="L38" s="70"/>
    </row>
    <row r="39" spans="1:12" ht="12.75">
      <c r="A39" s="32">
        <v>21</v>
      </c>
      <c r="B39" s="63" t="s">
        <v>195</v>
      </c>
      <c r="C39" s="64" t="s">
        <v>196</v>
      </c>
      <c r="D39" s="66" t="s">
        <v>20</v>
      </c>
      <c r="E39" s="74">
        <v>40</v>
      </c>
      <c r="F39" s="75"/>
      <c r="G39" s="212"/>
      <c r="H39" s="165">
        <f t="shared" si="0"/>
        <v>0</v>
      </c>
      <c r="I39" s="105">
        <f t="shared" si="1"/>
        <v>0</v>
      </c>
      <c r="J39" s="105">
        <f t="shared" si="2"/>
        <v>0</v>
      </c>
      <c r="K39" s="105">
        <f t="shared" si="3"/>
        <v>0</v>
      </c>
      <c r="L39" s="70"/>
    </row>
    <row r="40" spans="1:12" ht="12.75">
      <c r="A40" s="32">
        <v>22</v>
      </c>
      <c r="B40" s="63" t="s">
        <v>197</v>
      </c>
      <c r="C40" s="64" t="s">
        <v>198</v>
      </c>
      <c r="D40" s="66" t="s">
        <v>20</v>
      </c>
      <c r="E40" s="74">
        <v>30</v>
      </c>
      <c r="F40" s="75"/>
      <c r="G40" s="212"/>
      <c r="H40" s="165">
        <f t="shared" si="0"/>
        <v>0</v>
      </c>
      <c r="I40" s="105">
        <f t="shared" si="1"/>
        <v>0</v>
      </c>
      <c r="J40" s="105">
        <f t="shared" si="2"/>
        <v>0</v>
      </c>
      <c r="K40" s="105">
        <f t="shared" si="3"/>
        <v>0</v>
      </c>
      <c r="L40" s="70"/>
    </row>
    <row r="41" spans="1:12" ht="12.75">
      <c r="A41" s="32">
        <v>23</v>
      </c>
      <c r="B41" s="63" t="s">
        <v>197</v>
      </c>
      <c r="C41" s="64" t="s">
        <v>199</v>
      </c>
      <c r="D41" s="66" t="s">
        <v>20</v>
      </c>
      <c r="E41" s="66">
        <v>20</v>
      </c>
      <c r="F41" s="75"/>
      <c r="G41" s="212"/>
      <c r="H41" s="165">
        <f t="shared" si="0"/>
        <v>0</v>
      </c>
      <c r="I41" s="105">
        <f t="shared" si="1"/>
        <v>0</v>
      </c>
      <c r="J41" s="105">
        <f t="shared" si="2"/>
        <v>0</v>
      </c>
      <c r="K41" s="105">
        <f t="shared" si="3"/>
        <v>0</v>
      </c>
      <c r="L41" s="70"/>
    </row>
    <row r="42" spans="1:12" ht="12.75">
      <c r="A42" s="32">
        <v>24</v>
      </c>
      <c r="B42" s="63" t="s">
        <v>197</v>
      </c>
      <c r="C42" s="64" t="s">
        <v>200</v>
      </c>
      <c r="D42" s="66" t="s">
        <v>20</v>
      </c>
      <c r="E42" s="66">
        <v>30</v>
      </c>
      <c r="F42" s="75"/>
      <c r="G42" s="212"/>
      <c r="H42" s="165">
        <f t="shared" si="0"/>
        <v>0</v>
      </c>
      <c r="I42" s="105">
        <f t="shared" si="1"/>
        <v>0</v>
      </c>
      <c r="J42" s="105">
        <f t="shared" si="2"/>
        <v>0</v>
      </c>
      <c r="K42" s="105">
        <f t="shared" si="3"/>
        <v>0</v>
      </c>
      <c r="L42" s="70"/>
    </row>
    <row r="43" spans="1:12" ht="12.75">
      <c r="A43" s="32">
        <v>25</v>
      </c>
      <c r="B43" s="63" t="s">
        <v>197</v>
      </c>
      <c r="C43" s="64" t="s">
        <v>201</v>
      </c>
      <c r="D43" s="66" t="s">
        <v>20</v>
      </c>
      <c r="E43" s="66">
        <v>30</v>
      </c>
      <c r="F43" s="75"/>
      <c r="G43" s="212"/>
      <c r="H43" s="165">
        <f t="shared" si="0"/>
        <v>0</v>
      </c>
      <c r="I43" s="105">
        <f t="shared" si="1"/>
        <v>0</v>
      </c>
      <c r="J43" s="105">
        <f t="shared" si="2"/>
        <v>0</v>
      </c>
      <c r="K43" s="105">
        <f t="shared" si="3"/>
        <v>0</v>
      </c>
      <c r="L43" s="70"/>
    </row>
    <row r="44" spans="1:12" ht="12.75">
      <c r="A44" s="32">
        <v>26</v>
      </c>
      <c r="B44" s="63" t="s">
        <v>197</v>
      </c>
      <c r="C44" s="64" t="s">
        <v>202</v>
      </c>
      <c r="D44" s="66" t="s">
        <v>20</v>
      </c>
      <c r="E44" s="66">
        <v>20</v>
      </c>
      <c r="F44" s="75"/>
      <c r="G44" s="212"/>
      <c r="H44" s="165">
        <f t="shared" si="0"/>
        <v>0</v>
      </c>
      <c r="I44" s="105">
        <f t="shared" si="1"/>
        <v>0</v>
      </c>
      <c r="J44" s="105">
        <f t="shared" si="2"/>
        <v>0</v>
      </c>
      <c r="K44" s="105">
        <f t="shared" si="3"/>
        <v>0</v>
      </c>
      <c r="L44" s="70"/>
    </row>
    <row r="45" spans="1:12" ht="12.75">
      <c r="A45" s="87"/>
      <c r="B45" s="93" t="s">
        <v>203</v>
      </c>
      <c r="C45" s="97"/>
      <c r="D45" s="94"/>
      <c r="E45" s="94"/>
      <c r="F45" s="94"/>
      <c r="G45" s="94"/>
      <c r="H45" s="94"/>
      <c r="I45" s="94"/>
      <c r="J45" s="94"/>
      <c r="K45" s="94"/>
      <c r="L45" s="95"/>
    </row>
    <row r="46" spans="1:12" ht="12.75">
      <c r="A46" s="32">
        <v>27</v>
      </c>
      <c r="B46" s="63" t="s">
        <v>204</v>
      </c>
      <c r="C46" s="64" t="s">
        <v>205</v>
      </c>
      <c r="D46" s="66" t="s">
        <v>20</v>
      </c>
      <c r="E46" s="66">
        <v>6</v>
      </c>
      <c r="F46" s="75"/>
      <c r="G46" s="212"/>
      <c r="H46" s="165">
        <f t="shared" si="0"/>
        <v>0</v>
      </c>
      <c r="I46" s="105">
        <f t="shared" si="1"/>
        <v>0</v>
      </c>
      <c r="J46" s="105">
        <f t="shared" si="2"/>
        <v>0</v>
      </c>
      <c r="K46" s="105">
        <f t="shared" si="3"/>
        <v>0</v>
      </c>
      <c r="L46" s="70"/>
    </row>
    <row r="47" spans="1:12" ht="12.75">
      <c r="A47" s="87"/>
      <c r="B47" s="96" t="s">
        <v>206</v>
      </c>
      <c r="C47" s="94"/>
      <c r="D47" s="94"/>
      <c r="E47" s="94"/>
      <c r="F47" s="94"/>
      <c r="G47" s="94"/>
      <c r="H47" s="94"/>
      <c r="I47" s="94"/>
      <c r="J47" s="94"/>
      <c r="K47" s="94"/>
      <c r="L47" s="95"/>
    </row>
    <row r="48" spans="1:12" ht="12.75">
      <c r="A48" s="68">
        <v>28</v>
      </c>
      <c r="B48" s="63" t="s">
        <v>231</v>
      </c>
      <c r="C48" s="64" t="s">
        <v>207</v>
      </c>
      <c r="D48" s="66" t="s">
        <v>15</v>
      </c>
      <c r="E48" s="66">
        <v>30</v>
      </c>
      <c r="F48" s="75"/>
      <c r="G48" s="212"/>
      <c r="H48" s="165">
        <f t="shared" si="0"/>
        <v>0</v>
      </c>
      <c r="I48" s="105">
        <f t="shared" si="1"/>
        <v>0</v>
      </c>
      <c r="J48" s="105">
        <f t="shared" si="2"/>
        <v>0</v>
      </c>
      <c r="K48" s="105">
        <f t="shared" si="3"/>
        <v>0</v>
      </c>
      <c r="L48" s="71"/>
    </row>
    <row r="49" spans="1:12" ht="12.75">
      <c r="A49" s="68">
        <v>29</v>
      </c>
      <c r="B49" s="63" t="s">
        <v>243</v>
      </c>
      <c r="C49" s="64"/>
      <c r="D49" s="66" t="s">
        <v>20</v>
      </c>
      <c r="E49" s="66">
        <v>80</v>
      </c>
      <c r="F49" s="75"/>
      <c r="G49" s="212"/>
      <c r="H49" s="165">
        <f t="shared" si="0"/>
        <v>0</v>
      </c>
      <c r="I49" s="105">
        <f t="shared" si="1"/>
        <v>0</v>
      </c>
      <c r="J49" s="105">
        <f t="shared" si="2"/>
        <v>0</v>
      </c>
      <c r="K49" s="105">
        <f t="shared" si="3"/>
        <v>0</v>
      </c>
      <c r="L49" s="71"/>
    </row>
    <row r="50" spans="1:12" ht="21">
      <c r="A50" s="68">
        <v>30</v>
      </c>
      <c r="B50" s="63" t="s">
        <v>208</v>
      </c>
      <c r="C50" s="64" t="s">
        <v>209</v>
      </c>
      <c r="D50" s="66" t="s">
        <v>20</v>
      </c>
      <c r="E50" s="66">
        <v>15</v>
      </c>
      <c r="F50" s="75"/>
      <c r="G50" s="212"/>
      <c r="H50" s="165">
        <f t="shared" si="0"/>
        <v>0</v>
      </c>
      <c r="I50" s="105">
        <f t="shared" si="1"/>
        <v>0</v>
      </c>
      <c r="J50" s="105">
        <f t="shared" si="2"/>
        <v>0</v>
      </c>
      <c r="K50" s="105">
        <f t="shared" si="3"/>
        <v>0</v>
      </c>
      <c r="L50" s="70"/>
    </row>
    <row r="51" spans="1:12" ht="12.75">
      <c r="A51" s="68">
        <v>31</v>
      </c>
      <c r="B51" s="63" t="s">
        <v>210</v>
      </c>
      <c r="C51" s="64" t="s">
        <v>211</v>
      </c>
      <c r="D51" s="66" t="s">
        <v>20</v>
      </c>
      <c r="E51" s="66">
        <v>120</v>
      </c>
      <c r="F51" s="75"/>
      <c r="G51" s="212"/>
      <c r="H51" s="165">
        <f t="shared" si="0"/>
        <v>0</v>
      </c>
      <c r="I51" s="105">
        <f t="shared" si="1"/>
        <v>0</v>
      </c>
      <c r="J51" s="105">
        <f t="shared" si="2"/>
        <v>0</v>
      </c>
      <c r="K51" s="105">
        <f t="shared" si="3"/>
        <v>0</v>
      </c>
      <c r="L51" s="70"/>
    </row>
    <row r="52" spans="1:12" ht="12.75">
      <c r="A52" s="68">
        <v>32</v>
      </c>
      <c r="B52" s="63" t="s">
        <v>233</v>
      </c>
      <c r="C52" s="64" t="s">
        <v>212</v>
      </c>
      <c r="D52" s="66" t="s">
        <v>20</v>
      </c>
      <c r="E52" s="66">
        <v>20</v>
      </c>
      <c r="F52" s="75"/>
      <c r="G52" s="212"/>
      <c r="H52" s="165">
        <f t="shared" si="0"/>
        <v>0</v>
      </c>
      <c r="I52" s="105">
        <f t="shared" si="1"/>
        <v>0</v>
      </c>
      <c r="J52" s="105">
        <f t="shared" si="2"/>
        <v>0</v>
      </c>
      <c r="K52" s="105">
        <f t="shared" si="3"/>
        <v>0</v>
      </c>
      <c r="L52" s="70"/>
    </row>
    <row r="53" spans="1:12" ht="12.75">
      <c r="A53" s="87"/>
      <c r="B53" s="93" t="s">
        <v>213</v>
      </c>
      <c r="C53" s="94"/>
      <c r="D53" s="94"/>
      <c r="E53" s="94"/>
      <c r="F53" s="94"/>
      <c r="G53" s="94"/>
      <c r="H53" s="94"/>
      <c r="I53" s="94"/>
      <c r="J53" s="94"/>
      <c r="K53" s="94"/>
      <c r="L53" s="95"/>
    </row>
    <row r="54" spans="1:12" ht="12.75">
      <c r="A54" s="32">
        <v>33</v>
      </c>
      <c r="B54" s="63" t="s">
        <v>214</v>
      </c>
      <c r="C54" s="64" t="s">
        <v>215</v>
      </c>
      <c r="D54" s="66" t="s">
        <v>20</v>
      </c>
      <c r="E54" s="66">
        <v>15</v>
      </c>
      <c r="F54" s="75"/>
      <c r="G54" s="212"/>
      <c r="H54" s="165">
        <f t="shared" si="0"/>
        <v>0</v>
      </c>
      <c r="I54" s="105">
        <f t="shared" si="1"/>
        <v>0</v>
      </c>
      <c r="J54" s="105">
        <f t="shared" si="2"/>
        <v>0</v>
      </c>
      <c r="K54" s="105">
        <f t="shared" si="3"/>
        <v>0</v>
      </c>
      <c r="L54" s="70"/>
    </row>
    <row r="55" spans="1:12" ht="12.75">
      <c r="A55" s="32">
        <v>34</v>
      </c>
      <c r="B55" s="63" t="s">
        <v>216</v>
      </c>
      <c r="C55" s="64" t="s">
        <v>217</v>
      </c>
      <c r="D55" s="66" t="s">
        <v>20</v>
      </c>
      <c r="E55" s="66">
        <v>5</v>
      </c>
      <c r="F55" s="75"/>
      <c r="G55" s="212"/>
      <c r="H55" s="165">
        <f t="shared" si="0"/>
        <v>0</v>
      </c>
      <c r="I55" s="105">
        <f t="shared" si="1"/>
        <v>0</v>
      </c>
      <c r="J55" s="105">
        <f t="shared" si="2"/>
        <v>0</v>
      </c>
      <c r="K55" s="105">
        <f t="shared" si="3"/>
        <v>0</v>
      </c>
      <c r="L55" s="70"/>
    </row>
    <row r="56" spans="1:12" ht="12.75">
      <c r="A56" s="32">
        <v>35</v>
      </c>
      <c r="B56" s="63" t="s">
        <v>245</v>
      </c>
      <c r="C56" s="64" t="s">
        <v>218</v>
      </c>
      <c r="D56" s="66" t="s">
        <v>15</v>
      </c>
      <c r="E56" s="66">
        <v>5</v>
      </c>
      <c r="F56" s="75"/>
      <c r="G56" s="212"/>
      <c r="H56" s="165">
        <f t="shared" si="0"/>
        <v>0</v>
      </c>
      <c r="I56" s="105">
        <f t="shared" si="1"/>
        <v>0</v>
      </c>
      <c r="J56" s="105">
        <f t="shared" si="2"/>
        <v>0</v>
      </c>
      <c r="K56" s="105">
        <f t="shared" si="3"/>
        <v>0</v>
      </c>
      <c r="L56" s="70"/>
    </row>
    <row r="57" spans="1:12" ht="13.5" thickBot="1">
      <c r="A57" s="68">
        <v>36</v>
      </c>
      <c r="B57" s="246" t="s">
        <v>244</v>
      </c>
      <c r="C57" s="247"/>
      <c r="D57" s="248" t="s">
        <v>15</v>
      </c>
      <c r="E57" s="248">
        <v>15</v>
      </c>
      <c r="F57" s="249"/>
      <c r="G57" s="250"/>
      <c r="H57" s="198">
        <f t="shared" si="0"/>
        <v>0</v>
      </c>
      <c r="I57" s="199">
        <f t="shared" si="1"/>
        <v>0</v>
      </c>
      <c r="J57" s="199">
        <f t="shared" si="2"/>
        <v>0</v>
      </c>
      <c r="K57" s="199">
        <f t="shared" si="3"/>
        <v>0</v>
      </c>
      <c r="L57" s="70"/>
    </row>
    <row r="58" spans="1:12" ht="13.5" thickBot="1">
      <c r="A58" s="238"/>
      <c r="B58" s="251" t="s">
        <v>298</v>
      </c>
      <c r="C58" s="239"/>
      <c r="D58" s="240"/>
      <c r="E58" s="231"/>
      <c r="F58" s="231"/>
      <c r="G58" s="239"/>
      <c r="H58" s="245"/>
      <c r="I58" s="245">
        <f>SUM(I18:I57)</f>
        <v>0</v>
      </c>
      <c r="J58" s="245">
        <f>SUM(J18:J57)</f>
        <v>0</v>
      </c>
      <c r="K58" s="245">
        <f>SUM(K18:K57)</f>
        <v>0</v>
      </c>
      <c r="L58" s="245">
        <f>SUM(L18:L57)</f>
        <v>0</v>
      </c>
    </row>
    <row r="59" spans="2:6" ht="12.75" customHeight="1">
      <c r="B59"/>
      <c r="E59" s="41"/>
      <c r="F59" s="41"/>
    </row>
    <row r="60" spans="2:11" ht="12.75" customHeight="1" thickBot="1">
      <c r="B60"/>
      <c r="D60" s="41"/>
      <c r="E60" s="41"/>
      <c r="F60" s="41"/>
      <c r="G60" s="17"/>
      <c r="H60" s="17"/>
      <c r="I60" s="92"/>
      <c r="J60" s="92"/>
      <c r="K60" s="17"/>
    </row>
    <row r="61" spans="2:11" ht="12.75" customHeight="1">
      <c r="B61"/>
      <c r="C61" s="65"/>
      <c r="D61" s="255" t="s">
        <v>108</v>
      </c>
      <c r="E61" s="255"/>
      <c r="F61" s="255"/>
      <c r="G61" s="255"/>
      <c r="H61" s="255"/>
      <c r="I61" s="20"/>
      <c r="J61" s="21"/>
      <c r="K61" s="22">
        <f>I58</f>
        <v>0</v>
      </c>
    </row>
    <row r="62" spans="2:11" ht="12.75">
      <c r="B62"/>
      <c r="D62" s="256" t="s">
        <v>109</v>
      </c>
      <c r="E62" s="256"/>
      <c r="F62" s="256"/>
      <c r="G62" s="256"/>
      <c r="H62" s="256"/>
      <c r="I62" s="23"/>
      <c r="J62" s="24"/>
      <c r="K62" s="26">
        <v>0</v>
      </c>
    </row>
    <row r="63" spans="2:11" ht="12.75" customHeight="1">
      <c r="B63"/>
      <c r="D63" s="256" t="s">
        <v>110</v>
      </c>
      <c r="E63" s="256"/>
      <c r="F63" s="256"/>
      <c r="G63" s="256"/>
      <c r="H63" s="256"/>
      <c r="I63" s="23"/>
      <c r="J63" s="25"/>
      <c r="K63" s="26">
        <f>I58-K62</f>
        <v>0</v>
      </c>
    </row>
    <row r="64" spans="2:11" ht="13.5" customHeight="1">
      <c r="B64"/>
      <c r="D64" s="256" t="s">
        <v>248</v>
      </c>
      <c r="E64" s="256"/>
      <c r="F64" s="256"/>
      <c r="G64" s="256"/>
      <c r="H64" s="256"/>
      <c r="I64" s="23"/>
      <c r="J64" s="26"/>
      <c r="K64" s="26">
        <v>0</v>
      </c>
    </row>
    <row r="65" spans="2:11" ht="12.75">
      <c r="B65"/>
      <c r="D65" s="256" t="s">
        <v>249</v>
      </c>
      <c r="E65" s="256"/>
      <c r="F65" s="256"/>
      <c r="G65" s="256"/>
      <c r="H65" s="256"/>
      <c r="I65" s="23"/>
      <c r="J65" s="26"/>
      <c r="K65" s="26">
        <v>0</v>
      </c>
    </row>
    <row r="66" spans="2:11" ht="13.5" thickBot="1">
      <c r="B66"/>
      <c r="D66" s="252" t="s">
        <v>111</v>
      </c>
      <c r="E66" s="252"/>
      <c r="F66" s="252"/>
      <c r="G66" s="252"/>
      <c r="H66" s="252"/>
      <c r="I66" s="27"/>
      <c r="J66" s="28"/>
      <c r="K66" s="29">
        <f>+K63+K64+K65</f>
        <v>0</v>
      </c>
    </row>
    <row r="67" spans="2:11" ht="13.5" thickTop="1">
      <c r="B67"/>
      <c r="D67" s="50"/>
      <c r="E67" s="30"/>
      <c r="F67" s="30"/>
      <c r="G67" s="51"/>
      <c r="H67" s="51"/>
      <c r="I67" s="51"/>
      <c r="J67" s="51"/>
      <c r="K67" s="51"/>
    </row>
    <row r="68" spans="2:11" ht="12.75">
      <c r="B68"/>
      <c r="D68" s="52"/>
      <c r="E68" s="31"/>
      <c r="F68" s="31"/>
      <c r="G68" s="53"/>
      <c r="H68" s="53"/>
      <c r="I68" s="53"/>
      <c r="J68" s="53"/>
      <c r="K68" s="53"/>
    </row>
    <row r="69" spans="2:11" ht="12.75">
      <c r="B69"/>
      <c r="D69" s="52"/>
      <c r="E69" s="31"/>
      <c r="F69" s="31"/>
      <c r="G69" s="53"/>
      <c r="H69" s="53"/>
      <c r="I69" s="53"/>
      <c r="J69" s="53"/>
      <c r="K69" s="54"/>
    </row>
    <row r="70" spans="2:11" ht="12.75">
      <c r="B70"/>
      <c r="D70" s="52"/>
      <c r="E70" s="31"/>
      <c r="F70" s="31"/>
      <c r="G70" s="53"/>
      <c r="H70" s="53"/>
      <c r="I70" s="258"/>
      <c r="J70" s="258"/>
      <c r="K70" s="258"/>
    </row>
    <row r="71" spans="2:6" ht="12.75">
      <c r="B71"/>
      <c r="E71" s="41"/>
      <c r="F71" s="41"/>
    </row>
  </sheetData>
  <sheetProtection/>
  <mergeCells count="8">
    <mergeCell ref="I70:K70"/>
    <mergeCell ref="D61:H61"/>
    <mergeCell ref="D62:H62"/>
    <mergeCell ref="D63:H63"/>
    <mergeCell ref="D64:H64"/>
    <mergeCell ref="B15:C15"/>
    <mergeCell ref="D65:H65"/>
    <mergeCell ref="D66:H66"/>
  </mergeCells>
  <printOptions horizontalCentered="1"/>
  <pageMargins left="0.2362204724409449" right="0.2362204724409449" top="0.7480314960629921" bottom="0.7480314960629921" header="0.31496062992125984" footer="0.31496062992125984"/>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ZD BREŽICE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RACUNOVODSTVO2</dc:creator>
  <cp:keywords/>
  <dc:description/>
  <cp:lastModifiedBy>Vlasta Pšeničnik</cp:lastModifiedBy>
  <cp:lastPrinted>2016-09-05T06:31:10Z</cp:lastPrinted>
  <dcterms:created xsi:type="dcterms:W3CDTF">2012-04-10T11:34:25Z</dcterms:created>
  <dcterms:modified xsi:type="dcterms:W3CDTF">2016-09-05T06:33:32Z</dcterms:modified>
  <cp:category/>
  <cp:version/>
  <cp:contentType/>
  <cp:contentStatus/>
</cp:coreProperties>
</file>